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0" yWindow="0" windowWidth="15360" windowHeight="7965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state="hidden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'!$D$2:$D$106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'!$A$1:$BA$81</definedName>
  </definedNames>
  <calcPr calcId="162913" iterate="1"/>
</workbook>
</file>

<file path=xl/calcChain.xml><?xml version="1.0" encoding="utf-8"?>
<calcChain xmlns="http://schemas.openxmlformats.org/spreadsheetml/2006/main">
  <c r="F10" i="13" l="1"/>
  <c r="F39" i="13"/>
  <c r="F51" i="13"/>
  <c r="AR12" i="13"/>
  <c r="AR13" i="13"/>
  <c r="AR14" i="13"/>
  <c r="AR15" i="13"/>
  <c r="AR16" i="13"/>
  <c r="AR17" i="13"/>
  <c r="AR18" i="13"/>
  <c r="AR19" i="13"/>
  <c r="AR20" i="13"/>
  <c r="AR21" i="13"/>
  <c r="AR22" i="13"/>
  <c r="AR23" i="13"/>
  <c r="AR25" i="13"/>
  <c r="AR10" i="13"/>
  <c r="AM11" i="13"/>
  <c r="AM12" i="13"/>
  <c r="AM13" i="13"/>
  <c r="AM14" i="13"/>
  <c r="AM15" i="13"/>
  <c r="AM16" i="13"/>
  <c r="AM17" i="13"/>
  <c r="AM18" i="13"/>
  <c r="AM19" i="13"/>
  <c r="AM20" i="13"/>
  <c r="AM21" i="13"/>
  <c r="AM22" i="13"/>
  <c r="AM23" i="13"/>
  <c r="AM24" i="13"/>
  <c r="AM25" i="13"/>
  <c r="AM10" i="13"/>
  <c r="AQ59" i="13" l="1"/>
  <c r="AQ61" i="13"/>
  <c r="F42" i="13"/>
  <c r="F48" i="13"/>
  <c r="AH12" i="13" l="1"/>
  <c r="AH10" i="13"/>
  <c r="AD25" i="13"/>
  <c r="AD13" i="13"/>
  <c r="AD14" i="13"/>
  <c r="AD15" i="13"/>
  <c r="AD16" i="13"/>
  <c r="AD17" i="13"/>
  <c r="AD18" i="13"/>
  <c r="AD19" i="13"/>
  <c r="AD20" i="13"/>
  <c r="AD21" i="13"/>
  <c r="AD22" i="13"/>
  <c r="AD23" i="13"/>
  <c r="AD12" i="13"/>
  <c r="AD10" i="13"/>
  <c r="AC61" i="13"/>
  <c r="AL61" i="13"/>
  <c r="G52" i="13"/>
  <c r="G54" i="13"/>
  <c r="F54" i="13"/>
  <c r="AG57" i="13" l="1"/>
  <c r="Q10" i="13" l="1"/>
  <c r="E10" i="13" s="1"/>
  <c r="E11" i="13"/>
  <c r="X62" i="13" l="1"/>
  <c r="U65" i="13" l="1"/>
  <c r="U61" i="13"/>
  <c r="R61" i="13" l="1"/>
  <c r="S57" i="13"/>
  <c r="R57" i="13"/>
  <c r="S51" i="13"/>
  <c r="I70" i="13" l="1"/>
  <c r="L70" i="13"/>
  <c r="O70" i="13"/>
  <c r="R70" i="13"/>
  <c r="Q70" i="13"/>
  <c r="N70" i="13"/>
  <c r="K70" i="13"/>
  <c r="H70" i="13"/>
  <c r="I69" i="13"/>
  <c r="L69" i="13"/>
  <c r="O69" i="13"/>
  <c r="R69" i="13"/>
  <c r="Q69" i="13"/>
  <c r="N69" i="13"/>
  <c r="K69" i="13"/>
  <c r="H69" i="13"/>
  <c r="L65" i="13"/>
  <c r="K65" i="13"/>
  <c r="E13" i="13"/>
  <c r="E14" i="13"/>
  <c r="E15" i="13"/>
  <c r="E16" i="13"/>
  <c r="E17" i="13"/>
  <c r="E18" i="13"/>
  <c r="E19" i="13"/>
  <c r="E20" i="13"/>
  <c r="E21" i="13"/>
  <c r="E22" i="13"/>
  <c r="M42" i="13"/>
  <c r="Q39" i="13"/>
  <c r="R39" i="13"/>
  <c r="D13" i="14" l="1"/>
  <c r="E9" i="14"/>
  <c r="E10" i="14"/>
  <c r="E11" i="14"/>
  <c r="E12" i="14"/>
  <c r="D9" i="14"/>
  <c r="F9" i="14" s="1"/>
  <c r="D10" i="14"/>
  <c r="F10" i="14" s="1"/>
  <c r="D11" i="14"/>
  <c r="D12" i="14"/>
  <c r="F13" i="14"/>
  <c r="R9" i="14"/>
  <c r="R10" i="14"/>
  <c r="R11" i="14"/>
  <c r="R12" i="14"/>
  <c r="R13" i="14"/>
  <c r="O9" i="14"/>
  <c r="O10" i="14"/>
  <c r="O11" i="14"/>
  <c r="O12" i="14"/>
  <c r="O13" i="14"/>
  <c r="L9" i="14"/>
  <c r="L10" i="14"/>
  <c r="L11" i="14"/>
  <c r="L12" i="14"/>
  <c r="L13" i="14"/>
  <c r="I9" i="14"/>
  <c r="I10" i="14"/>
  <c r="I11" i="14"/>
  <c r="I12" i="14"/>
  <c r="I13" i="14"/>
  <c r="R8" i="14"/>
  <c r="O8" i="14"/>
  <c r="L8" i="14"/>
  <c r="I8" i="14"/>
  <c r="F11" i="14"/>
  <c r="E8" i="14"/>
  <c r="F8" i="14" s="1"/>
  <c r="D8" i="14"/>
  <c r="U64" i="13"/>
  <c r="X64" i="13"/>
  <c r="AC64" i="13"/>
  <c r="AG64" i="13"/>
  <c r="AL64" i="13"/>
  <c r="AQ64" i="13"/>
  <c r="AV64" i="13"/>
  <c r="AS64" i="13"/>
  <c r="AN64" i="13"/>
  <c r="AI64" i="13"/>
  <c r="AE64" i="13"/>
  <c r="Z64" i="13"/>
  <c r="W64" i="13"/>
  <c r="T64" i="13"/>
  <c r="AC69" i="13"/>
  <c r="X69" i="13"/>
  <c r="F69" i="13" s="1"/>
  <c r="U69" i="13"/>
  <c r="U70" i="13"/>
  <c r="AC70" i="13"/>
  <c r="AG69" i="13"/>
  <c r="AL69" i="13"/>
  <c r="AQ69" i="13"/>
  <c r="AV69" i="13"/>
  <c r="AY69" i="13"/>
  <c r="AY70" i="13"/>
  <c r="AV70" i="13"/>
  <c r="AQ70" i="13"/>
  <c r="AL70" i="13"/>
  <c r="AG70" i="13"/>
  <c r="X70" i="13"/>
  <c r="T69" i="13"/>
  <c r="W69" i="13"/>
  <c r="Z69" i="13"/>
  <c r="E69" i="13" s="1"/>
  <c r="AE69" i="13"/>
  <c r="AI69" i="13"/>
  <c r="AN69" i="13"/>
  <c r="AS69" i="13"/>
  <c r="AX69" i="13"/>
  <c r="AX70" i="13"/>
  <c r="AS70" i="13"/>
  <c r="AN70" i="13"/>
  <c r="AI70" i="13"/>
  <c r="AE70" i="13"/>
  <c r="Z70" i="13"/>
  <c r="W70" i="13"/>
  <c r="T70" i="13"/>
  <c r="E70" i="13" s="1"/>
  <c r="AA27" i="13"/>
  <c r="AB27" i="13"/>
  <c r="AA33" i="13"/>
  <c r="AB33" i="13"/>
  <c r="AA37" i="13"/>
  <c r="AA23" i="13" s="1"/>
  <c r="AA10" i="13" s="1"/>
  <c r="AB37" i="13"/>
  <c r="AB23" i="13" s="1"/>
  <c r="AB10" i="13" s="1"/>
  <c r="AA40" i="13"/>
  <c r="AB40" i="13"/>
  <c r="AA43" i="13"/>
  <c r="AB43" i="13"/>
  <c r="AA46" i="13"/>
  <c r="AB46" i="13"/>
  <c r="AA49" i="13"/>
  <c r="AB49" i="13"/>
  <c r="AA52" i="13"/>
  <c r="AB52" i="13"/>
  <c r="AA55" i="13"/>
  <c r="AB55" i="13"/>
  <c r="AA59" i="13"/>
  <c r="AB59" i="13"/>
  <c r="AA62" i="13"/>
  <c r="AB62" i="13"/>
  <c r="AA65" i="13"/>
  <c r="AB65" i="13"/>
  <c r="AA68" i="13"/>
  <c r="AB68" i="13"/>
  <c r="AA70" i="13"/>
  <c r="AB70" i="13"/>
  <c r="AY39" i="13"/>
  <c r="AY25" i="13" s="1"/>
  <c r="AV39" i="13"/>
  <c r="AV25" i="13" s="1"/>
  <c r="AQ39" i="13"/>
  <c r="AQ25" i="13" s="1"/>
  <c r="AL39" i="13"/>
  <c r="AG39" i="13"/>
  <c r="AG25" i="13" s="1"/>
  <c r="AC39" i="13"/>
  <c r="AC25" i="13" s="1"/>
  <c r="X39" i="13"/>
  <c r="X25" i="13" s="1"/>
  <c r="AX39" i="13"/>
  <c r="AS39" i="13"/>
  <c r="AN39" i="13"/>
  <c r="AN25" i="13" s="1"/>
  <c r="AI39" i="13"/>
  <c r="AE39" i="13"/>
  <c r="Z39" i="13"/>
  <c r="W39" i="13"/>
  <c r="U38" i="13"/>
  <c r="U56" i="13" s="1"/>
  <c r="U39" i="13"/>
  <c r="T38" i="13"/>
  <c r="E38" i="13" s="1"/>
  <c r="T39" i="13"/>
  <c r="K24" i="13"/>
  <c r="N24" i="13"/>
  <c r="L24" i="13"/>
  <c r="O24" i="13"/>
  <c r="L25" i="13"/>
  <c r="O25" i="13"/>
  <c r="N25" i="13"/>
  <c r="K25" i="13"/>
  <c r="I38" i="13"/>
  <c r="I24" i="13" s="1"/>
  <c r="I39" i="13"/>
  <c r="I25" i="13" s="1"/>
  <c r="H39" i="13"/>
  <c r="H25" i="13" s="1"/>
  <c r="H38" i="13"/>
  <c r="H24" i="13" s="1"/>
  <c r="G22" i="13"/>
  <c r="G21" i="13"/>
  <c r="G20" i="13"/>
  <c r="G19" i="13"/>
  <c r="G18" i="13"/>
  <c r="G17" i="13"/>
  <c r="G16" i="13"/>
  <c r="G15" i="13"/>
  <c r="G14" i="13"/>
  <c r="G13" i="13"/>
  <c r="S22" i="13"/>
  <c r="S21" i="13"/>
  <c r="S20" i="13"/>
  <c r="S19" i="13"/>
  <c r="S18" i="13"/>
  <c r="S17" i="13"/>
  <c r="S16" i="13"/>
  <c r="S15" i="13"/>
  <c r="S14" i="13"/>
  <c r="S13" i="13"/>
  <c r="V22" i="13"/>
  <c r="V21" i="13"/>
  <c r="V20" i="13"/>
  <c r="V19" i="13"/>
  <c r="V18" i="13"/>
  <c r="V17" i="13"/>
  <c r="V16" i="13"/>
  <c r="V15" i="13"/>
  <c r="V14" i="13"/>
  <c r="V13" i="13"/>
  <c r="Y22" i="13"/>
  <c r="Y21" i="13"/>
  <c r="Y20" i="13"/>
  <c r="Y19" i="13"/>
  <c r="Y18" i="13"/>
  <c r="Y17" i="13"/>
  <c r="Y16" i="13"/>
  <c r="Y15" i="13"/>
  <c r="Y14" i="13"/>
  <c r="Y13" i="13"/>
  <c r="AH22" i="13"/>
  <c r="AH21" i="13"/>
  <c r="AH20" i="13"/>
  <c r="AH19" i="13"/>
  <c r="AH18" i="13"/>
  <c r="AH17" i="13"/>
  <c r="AH16" i="13"/>
  <c r="AH15" i="13"/>
  <c r="AH14" i="13"/>
  <c r="AH13" i="13"/>
  <c r="AW22" i="13"/>
  <c r="AW21" i="13"/>
  <c r="AW20" i="13"/>
  <c r="AW19" i="13"/>
  <c r="AW18" i="13"/>
  <c r="AW17" i="13"/>
  <c r="AW16" i="13"/>
  <c r="AW15" i="13"/>
  <c r="AW14" i="13"/>
  <c r="AW13" i="13"/>
  <c r="AZ13" i="13"/>
  <c r="AZ14" i="13"/>
  <c r="AZ15" i="13"/>
  <c r="AZ16" i="13"/>
  <c r="AZ17" i="13"/>
  <c r="AZ18" i="13"/>
  <c r="AZ19" i="13"/>
  <c r="AZ20" i="13"/>
  <c r="AZ21" i="13"/>
  <c r="AZ22" i="13"/>
  <c r="U25" i="13"/>
  <c r="AY24" i="13"/>
  <c r="AV24" i="13"/>
  <c r="AW24" i="13" s="1"/>
  <c r="AQ24" i="13"/>
  <c r="AL24" i="13"/>
  <c r="AG24" i="13"/>
  <c r="AH24" i="13" s="1"/>
  <c r="AC24" i="13"/>
  <c r="X24" i="13"/>
  <c r="AX24" i="13"/>
  <c r="AS24" i="13"/>
  <c r="AN24" i="13"/>
  <c r="AI24" i="13"/>
  <c r="AE24" i="13"/>
  <c r="Z24" i="13"/>
  <c r="W24" i="13"/>
  <c r="Q24" i="13"/>
  <c r="R25" i="13"/>
  <c r="R24" i="13"/>
  <c r="Q25" i="13"/>
  <c r="AL25" i="13" l="1"/>
  <c r="F70" i="13"/>
  <c r="T24" i="13"/>
  <c r="E24" i="13" s="1"/>
  <c r="Y24" i="13"/>
  <c r="E39" i="13"/>
  <c r="G39" i="13" s="1"/>
  <c r="F12" i="14"/>
  <c r="F38" i="13"/>
  <c r="S24" i="13"/>
  <c r="S25" i="13"/>
  <c r="T25" i="13"/>
  <c r="V25" i="13" s="1"/>
  <c r="AZ24" i="13"/>
  <c r="T56" i="13"/>
  <c r="T57" i="13"/>
  <c r="U57" i="13"/>
  <c r="U24" i="13"/>
  <c r="V24" i="13" s="1"/>
  <c r="T65" i="13"/>
  <c r="Q37" i="13"/>
  <c r="AY61" i="13"/>
  <c r="F61" i="13"/>
  <c r="AY60" i="13"/>
  <c r="AX60" i="13"/>
  <c r="AX59" i="13" s="1"/>
  <c r="AV60" i="13"/>
  <c r="AS60" i="13"/>
  <c r="AQ60" i="13"/>
  <c r="AN60" i="13"/>
  <c r="AL60" i="13"/>
  <c r="AI60" i="13"/>
  <c r="AG60" i="13"/>
  <c r="AE60" i="13"/>
  <c r="AE59" i="13" s="1"/>
  <c r="AC60" i="13"/>
  <c r="Z60" i="13"/>
  <c r="X60" i="13"/>
  <c r="W60" i="13"/>
  <c r="W59" i="13" s="1"/>
  <c r="U60" i="13"/>
  <c r="T60" i="13"/>
  <c r="R60" i="13"/>
  <c r="Q60" i="13"/>
  <c r="O60" i="13"/>
  <c r="O59" i="13" s="1"/>
  <c r="N60" i="13"/>
  <c r="N59" i="13" s="1"/>
  <c r="L60" i="13"/>
  <c r="K60" i="13"/>
  <c r="AY59" i="13"/>
  <c r="AU59" i="13"/>
  <c r="AT59" i="13"/>
  <c r="AP59" i="13"/>
  <c r="AO59" i="13"/>
  <c r="AK59" i="13"/>
  <c r="AJ59" i="13"/>
  <c r="AG59" i="13"/>
  <c r="AH59" i="13" s="1"/>
  <c r="AF59" i="13"/>
  <c r="X59" i="13"/>
  <c r="U59" i="13"/>
  <c r="T59" i="13"/>
  <c r="R59" i="13"/>
  <c r="Q59" i="13"/>
  <c r="L59" i="13"/>
  <c r="K59" i="13"/>
  <c r="F24" i="13" l="1"/>
  <c r="AV59" i="13"/>
  <c r="AW59" i="13" s="1"/>
  <c r="Y59" i="13"/>
  <c r="Z59" i="13"/>
  <c r="AS59" i="13"/>
  <c r="P59" i="13"/>
  <c r="M59" i="13"/>
  <c r="S59" i="13"/>
  <c r="AR59" i="13"/>
  <c r="AC59" i="13"/>
  <c r="AD59" i="13" s="1"/>
  <c r="AL59" i="13"/>
  <c r="AM59" i="13" s="1"/>
  <c r="V59" i="13"/>
  <c r="AI59" i="13"/>
  <c r="AZ59" i="13"/>
  <c r="AN59" i="13"/>
  <c r="AT25" i="13"/>
  <c r="AU25" i="13"/>
  <c r="AW25" i="13" s="1"/>
  <c r="AT68" i="13"/>
  <c r="AU68" i="13"/>
  <c r="AV68" i="13"/>
  <c r="AT62" i="13"/>
  <c r="AU62" i="13"/>
  <c r="AO69" i="13"/>
  <c r="AO68" i="13" s="1"/>
  <c r="AP69" i="13"/>
  <c r="AP68" i="13" s="1"/>
  <c r="AF68" i="13"/>
  <c r="AG68" i="13"/>
  <c r="AJ25" i="13"/>
  <c r="AK25" i="13"/>
  <c r="AJ62" i="13"/>
  <c r="AK62" i="13"/>
  <c r="X11" i="13"/>
  <c r="AF25" i="13"/>
  <c r="AC56" i="13"/>
  <c r="Z56" i="13"/>
  <c r="X56" i="13"/>
  <c r="W56" i="13"/>
  <c r="F64" i="13" l="1"/>
  <c r="AH25" i="13"/>
  <c r="F25" i="13"/>
  <c r="F12" i="13" s="1"/>
  <c r="F30" i="13" l="1"/>
  <c r="F31" i="13"/>
  <c r="F32" i="13"/>
  <c r="E30" i="13"/>
  <c r="E31" i="13"/>
  <c r="E32" i="13"/>
  <c r="AC57" i="13"/>
  <c r="AX25" i="13"/>
  <c r="AZ25" i="13" s="1"/>
  <c r="AS25" i="13"/>
  <c r="AI25" i="13"/>
  <c r="AE25" i="13"/>
  <c r="W25" i="13" l="1"/>
  <c r="Y25" i="13" s="1"/>
  <c r="W57" i="13"/>
  <c r="X57" i="13"/>
  <c r="Z57" i="13"/>
  <c r="Z25" i="13"/>
  <c r="AY33" i="13"/>
  <c r="AX33" i="13"/>
  <c r="AV33" i="13"/>
  <c r="AU33" i="13"/>
  <c r="AT33" i="13"/>
  <c r="AS33" i="13"/>
  <c r="AQ33" i="13"/>
  <c r="AP33" i="13"/>
  <c r="AO33" i="13"/>
  <c r="AN33" i="13"/>
  <c r="AL33" i="13"/>
  <c r="AK33" i="13"/>
  <c r="AJ33" i="13"/>
  <c r="AI33" i="13"/>
  <c r="AG33" i="13"/>
  <c r="AF33" i="13"/>
  <c r="AE33" i="13"/>
  <c r="AC33" i="13"/>
  <c r="Z33" i="13"/>
  <c r="X33" i="13"/>
  <c r="W33" i="13"/>
  <c r="U33" i="13"/>
  <c r="T33" i="13"/>
  <c r="R33" i="13"/>
  <c r="Q33" i="13"/>
  <c r="O33" i="13"/>
  <c r="N33" i="13"/>
  <c r="L33" i="13"/>
  <c r="K33" i="13"/>
  <c r="I33" i="13"/>
  <c r="H33" i="13"/>
  <c r="AY27" i="13"/>
  <c r="AX27" i="13"/>
  <c r="AV27" i="13"/>
  <c r="AU27" i="13"/>
  <c r="AT27" i="13"/>
  <c r="AS27" i="13"/>
  <c r="AQ27" i="13"/>
  <c r="AP27" i="13"/>
  <c r="AO27" i="13"/>
  <c r="AN27" i="13"/>
  <c r="AL27" i="13"/>
  <c r="AK27" i="13"/>
  <c r="AJ27" i="13"/>
  <c r="AI27" i="13"/>
  <c r="AG27" i="13"/>
  <c r="AH27" i="13" s="1"/>
  <c r="AF27" i="13"/>
  <c r="AE27" i="13"/>
  <c r="AC27" i="13"/>
  <c r="Z27" i="13"/>
  <c r="X27" i="13"/>
  <c r="W27" i="13"/>
  <c r="U27" i="13"/>
  <c r="T27" i="13"/>
  <c r="R27" i="13"/>
  <c r="Q27" i="13"/>
  <c r="O27" i="13"/>
  <c r="N27" i="13"/>
  <c r="L27" i="13"/>
  <c r="K27" i="13"/>
  <c r="I27" i="13"/>
  <c r="H27" i="13"/>
  <c r="AY34" i="13"/>
  <c r="AV34" i="13"/>
  <c r="AV11" i="13" s="1"/>
  <c r="AW11" i="13" s="1"/>
  <c r="AQ34" i="13"/>
  <c r="AQ11" i="13" s="1"/>
  <c r="AL34" i="13"/>
  <c r="AG34" i="13"/>
  <c r="AG11" i="13" s="1"/>
  <c r="X68" i="13"/>
  <c r="U34" i="13"/>
  <c r="U11" i="13" s="1"/>
  <c r="R34" i="13"/>
  <c r="R11" i="13" s="1"/>
  <c r="O34" i="13"/>
  <c r="O11" i="13" s="1"/>
  <c r="L34" i="13"/>
  <c r="L11" i="13" s="1"/>
  <c r="K35" i="13"/>
  <c r="K12" i="13" s="1"/>
  <c r="N35" i="13"/>
  <c r="Q35" i="13"/>
  <c r="Q12" i="13" s="1"/>
  <c r="T35" i="13"/>
  <c r="T12" i="13" s="1"/>
  <c r="AN35" i="13"/>
  <c r="AN12" i="13" s="1"/>
  <c r="AI34" i="13"/>
  <c r="AE34" i="13"/>
  <c r="AE11" i="13" s="1"/>
  <c r="Z34" i="13"/>
  <c r="W34" i="13"/>
  <c r="W11" i="13" s="1"/>
  <c r="T34" i="13"/>
  <c r="Q34" i="13"/>
  <c r="Q11" i="13" s="1"/>
  <c r="N34" i="13"/>
  <c r="N11" i="13" s="1"/>
  <c r="K34" i="13"/>
  <c r="K11" i="13" s="1"/>
  <c r="I34" i="13"/>
  <c r="H35" i="13"/>
  <c r="AY67" i="13"/>
  <c r="AV67" i="13"/>
  <c r="AQ67" i="13"/>
  <c r="AL67" i="13"/>
  <c r="AG67" i="13"/>
  <c r="AC67" i="13"/>
  <c r="X67" i="13"/>
  <c r="U67" i="13"/>
  <c r="R67" i="13"/>
  <c r="Q67" i="13"/>
  <c r="T67" i="13"/>
  <c r="W67" i="13"/>
  <c r="Z67" i="13"/>
  <c r="AE67" i="13"/>
  <c r="AI67" i="13"/>
  <c r="AN67" i="13"/>
  <c r="AS67" i="13"/>
  <c r="AX66" i="13"/>
  <c r="AY66" i="13"/>
  <c r="AV66" i="13"/>
  <c r="AQ66" i="13"/>
  <c r="AL66" i="13"/>
  <c r="AG66" i="13"/>
  <c r="AC66" i="13"/>
  <c r="X66" i="13"/>
  <c r="U66" i="13"/>
  <c r="R66" i="13"/>
  <c r="O66" i="13"/>
  <c r="O65" i="13" s="1"/>
  <c r="L66" i="13"/>
  <c r="AS66" i="13"/>
  <c r="AN66" i="13"/>
  <c r="AI66" i="13"/>
  <c r="AE66" i="13"/>
  <c r="Z66" i="13"/>
  <c r="Q66" i="13"/>
  <c r="N66" i="13"/>
  <c r="N65" i="13" s="1"/>
  <c r="K66" i="13"/>
  <c r="I67" i="13"/>
  <c r="I66" i="13"/>
  <c r="H67" i="13"/>
  <c r="H66" i="13"/>
  <c r="L29" i="13"/>
  <c r="O29" i="13"/>
  <c r="R64" i="13"/>
  <c r="R29" i="13" s="1"/>
  <c r="U29" i="13"/>
  <c r="X29" i="13"/>
  <c r="AC29" i="13"/>
  <c r="AG29" i="13"/>
  <c r="AQ29" i="13"/>
  <c r="AV29" i="13"/>
  <c r="AY64" i="13"/>
  <c r="AY29" i="13" s="1"/>
  <c r="AY63" i="13"/>
  <c r="AY28" i="13" s="1"/>
  <c r="AV63" i="13"/>
  <c r="AQ63" i="13"/>
  <c r="AQ28" i="13" s="1"/>
  <c r="AL63" i="13"/>
  <c r="AL28" i="13" s="1"/>
  <c r="AG63" i="13"/>
  <c r="AG28" i="13" s="1"/>
  <c r="AC63" i="13"/>
  <c r="X63" i="13"/>
  <c r="X28" i="13" s="1"/>
  <c r="U63" i="13"/>
  <c r="U28" i="13" s="1"/>
  <c r="R63" i="13"/>
  <c r="R28" i="13" s="1"/>
  <c r="O63" i="13"/>
  <c r="O28" i="13" s="1"/>
  <c r="L63" i="13"/>
  <c r="L28" i="13" s="1"/>
  <c r="K29" i="13"/>
  <c r="N29" i="13"/>
  <c r="Q64" i="13"/>
  <c r="AX64" i="13"/>
  <c r="AX63" i="13"/>
  <c r="AS63" i="13"/>
  <c r="AN63" i="13"/>
  <c r="AI63" i="13"/>
  <c r="AE63" i="13"/>
  <c r="Z63" i="13"/>
  <c r="Z28" i="13" s="1"/>
  <c r="W63" i="13"/>
  <c r="W28" i="13" s="1"/>
  <c r="T63" i="13"/>
  <c r="Q63" i="13"/>
  <c r="Q28" i="13" s="1"/>
  <c r="N63" i="13"/>
  <c r="N28" i="13" s="1"/>
  <c r="K63" i="13"/>
  <c r="K28" i="13" s="1"/>
  <c r="I64" i="13"/>
  <c r="I63" i="13"/>
  <c r="H64" i="13"/>
  <c r="H63" i="13"/>
  <c r="N12" i="13"/>
  <c r="AE12" i="13"/>
  <c r="AI12" i="13"/>
  <c r="AS12" i="13"/>
  <c r="AX12" i="13"/>
  <c r="AI11" i="13"/>
  <c r="Z11" i="13"/>
  <c r="I61" i="13"/>
  <c r="J37" i="13"/>
  <c r="J55" i="13" s="1"/>
  <c r="K37" i="13"/>
  <c r="K55" i="13" s="1"/>
  <c r="L37" i="13"/>
  <c r="L55" i="13" s="1"/>
  <c r="L35" i="13" s="1"/>
  <c r="L12" i="13" s="1"/>
  <c r="M37" i="13"/>
  <c r="M55" i="13" s="1"/>
  <c r="N37" i="13"/>
  <c r="N23" i="13" s="1"/>
  <c r="N10" i="13" s="1"/>
  <c r="O37" i="13"/>
  <c r="R37" i="13"/>
  <c r="R55" i="13" s="1"/>
  <c r="S37" i="13"/>
  <c r="T37" i="13"/>
  <c r="U37" i="13"/>
  <c r="V37" i="13"/>
  <c r="W37" i="13"/>
  <c r="X37" i="13"/>
  <c r="Y37" i="13"/>
  <c r="Z37" i="13"/>
  <c r="AC37" i="13"/>
  <c r="AD37" i="13"/>
  <c r="AE37" i="13"/>
  <c r="AF37" i="13"/>
  <c r="AF23" i="13" s="1"/>
  <c r="AF10" i="13" s="1"/>
  <c r="AG37" i="13"/>
  <c r="AH37" i="13"/>
  <c r="AI37" i="13"/>
  <c r="AI10" i="13" s="1"/>
  <c r="AJ37" i="13"/>
  <c r="AJ23" i="13" s="1"/>
  <c r="AJ10" i="13" s="1"/>
  <c r="AK37" i="13"/>
  <c r="AK23" i="13" s="1"/>
  <c r="AK10" i="13" s="1"/>
  <c r="AL37" i="13"/>
  <c r="AM37" i="13"/>
  <c r="AN37" i="13"/>
  <c r="AO37" i="13"/>
  <c r="AO55" i="13" s="1"/>
  <c r="AP37" i="13"/>
  <c r="AP55" i="13" s="1"/>
  <c r="AQ37" i="13"/>
  <c r="AR37" i="13"/>
  <c r="AS37" i="13"/>
  <c r="AT37" i="13"/>
  <c r="AT23" i="13" s="1"/>
  <c r="AT10" i="13" s="1"/>
  <c r="AU37" i="13"/>
  <c r="AU23" i="13" s="1"/>
  <c r="AU10" i="13" s="1"/>
  <c r="AV37" i="13"/>
  <c r="AW37" i="13"/>
  <c r="AX37" i="13"/>
  <c r="AX10" i="13" s="1"/>
  <c r="AY37" i="13"/>
  <c r="AZ37" i="13"/>
  <c r="H61" i="13"/>
  <c r="E61" i="13" s="1"/>
  <c r="H68" i="13"/>
  <c r="I68" i="13"/>
  <c r="K68" i="13"/>
  <c r="L68" i="13"/>
  <c r="N68" i="13"/>
  <c r="O68" i="13"/>
  <c r="Q68" i="13"/>
  <c r="R68" i="13"/>
  <c r="T68" i="13"/>
  <c r="U68" i="13"/>
  <c r="AJ68" i="13"/>
  <c r="AK68" i="13"/>
  <c r="AL68" i="13"/>
  <c r="AY68" i="13"/>
  <c r="H65" i="13"/>
  <c r="I65" i="13"/>
  <c r="Q65" i="13"/>
  <c r="R65" i="13"/>
  <c r="W65" i="13"/>
  <c r="X65" i="13"/>
  <c r="Z65" i="13"/>
  <c r="AC65" i="13"/>
  <c r="AE65" i="13"/>
  <c r="AF65" i="13"/>
  <c r="AG65" i="13"/>
  <c r="AI65" i="13"/>
  <c r="AJ65" i="13"/>
  <c r="AK65" i="13"/>
  <c r="AL65" i="13"/>
  <c r="AN65" i="13"/>
  <c r="AO65" i="13"/>
  <c r="AP65" i="13"/>
  <c r="AQ65" i="13"/>
  <c r="AT65" i="13"/>
  <c r="AU65" i="13"/>
  <c r="AV65" i="13"/>
  <c r="AX65" i="13"/>
  <c r="AY65" i="13"/>
  <c r="H62" i="13"/>
  <c r="I62" i="13"/>
  <c r="K62" i="13"/>
  <c r="L62" i="13"/>
  <c r="N62" i="13"/>
  <c r="O62" i="13"/>
  <c r="R62" i="13"/>
  <c r="U62" i="13"/>
  <c r="AF62" i="13"/>
  <c r="AG62" i="13"/>
  <c r="AO62" i="13"/>
  <c r="AP62" i="13"/>
  <c r="AQ62" i="13"/>
  <c r="AY6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Z52" i="13"/>
  <c r="AC52" i="13"/>
  <c r="AD52" i="13"/>
  <c r="AE52" i="13"/>
  <c r="AF52" i="13"/>
  <c r="AG52" i="13"/>
  <c r="AI52" i="13"/>
  <c r="AJ52" i="13"/>
  <c r="AK52" i="13"/>
  <c r="AL52" i="13"/>
  <c r="AN52" i="13"/>
  <c r="AO52" i="13"/>
  <c r="AP52" i="13"/>
  <c r="AQ52" i="13"/>
  <c r="AR52" i="13"/>
  <c r="AS52" i="13"/>
  <c r="AT52" i="13"/>
  <c r="AU52" i="13"/>
  <c r="AV52" i="13"/>
  <c r="AX52" i="13"/>
  <c r="AY52" i="13"/>
  <c r="AZ52" i="13"/>
  <c r="H49" i="13"/>
  <c r="I49" i="13"/>
  <c r="J49" i="13"/>
  <c r="K49" i="13"/>
  <c r="L49" i="13"/>
  <c r="M49" i="13"/>
  <c r="N49" i="13"/>
  <c r="O49" i="13"/>
  <c r="P49" i="13"/>
  <c r="Q49" i="13"/>
  <c r="R49" i="13"/>
  <c r="S49" i="13" s="1"/>
  <c r="T49" i="13"/>
  <c r="U49" i="13"/>
  <c r="V49" i="13"/>
  <c r="W49" i="13"/>
  <c r="X49" i="13"/>
  <c r="Y49" i="13"/>
  <c r="Z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AS49" i="13"/>
  <c r="AT49" i="13"/>
  <c r="AU49" i="13"/>
  <c r="AV49" i="13"/>
  <c r="AW49" i="13"/>
  <c r="AX49" i="13"/>
  <c r="AY49" i="13"/>
  <c r="AZ49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AS46" i="13"/>
  <c r="AT46" i="13"/>
  <c r="AU46" i="13"/>
  <c r="AV46" i="13"/>
  <c r="AW46" i="13"/>
  <c r="AX46" i="13"/>
  <c r="AY46" i="13"/>
  <c r="AZ46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AS43" i="13"/>
  <c r="AT43" i="13"/>
  <c r="AU43" i="13"/>
  <c r="AV43" i="13"/>
  <c r="AW43" i="13"/>
  <c r="AX43" i="13"/>
  <c r="AY43" i="13"/>
  <c r="AZ43" i="13"/>
  <c r="H40" i="13"/>
  <c r="I40" i="13"/>
  <c r="J40" i="13"/>
  <c r="K40" i="13"/>
  <c r="L40" i="13"/>
  <c r="M40" i="13"/>
  <c r="N40" i="13"/>
  <c r="O40" i="13"/>
  <c r="P40" i="13" s="1"/>
  <c r="Q40" i="13"/>
  <c r="R40" i="13"/>
  <c r="S40" i="13"/>
  <c r="T40" i="13"/>
  <c r="U40" i="13"/>
  <c r="V40" i="13"/>
  <c r="W40" i="13"/>
  <c r="X40" i="13"/>
  <c r="Y40" i="13"/>
  <c r="Z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AS40" i="13"/>
  <c r="AT40" i="13"/>
  <c r="AU40" i="13"/>
  <c r="AV40" i="13"/>
  <c r="AW40" i="13"/>
  <c r="AX40" i="13"/>
  <c r="AY40" i="13"/>
  <c r="AZ40" i="13"/>
  <c r="F44" i="13"/>
  <c r="F45" i="13"/>
  <c r="F47" i="13"/>
  <c r="F33" i="13" s="1"/>
  <c r="F50" i="13"/>
  <c r="F53" i="13"/>
  <c r="F52" i="13" s="1"/>
  <c r="E44" i="13"/>
  <c r="E45" i="13"/>
  <c r="E47" i="13"/>
  <c r="E33" i="13" s="1"/>
  <c r="E48" i="13"/>
  <c r="E50" i="13"/>
  <c r="E51" i="13"/>
  <c r="G51" i="13" s="1"/>
  <c r="E53" i="13"/>
  <c r="E54" i="13"/>
  <c r="F41" i="13"/>
  <c r="F27" i="13" s="1"/>
  <c r="E42" i="13"/>
  <c r="G42" i="13" s="1"/>
  <c r="E41" i="13"/>
  <c r="E27" i="13" s="1"/>
  <c r="E57" i="13"/>
  <c r="E56" i="13"/>
  <c r="AQ55" i="13" l="1"/>
  <c r="AR55" i="13" s="1"/>
  <c r="AQ10" i="13"/>
  <c r="AE55" i="13"/>
  <c r="AE10" i="13"/>
  <c r="U55" i="13"/>
  <c r="U10" i="13"/>
  <c r="K23" i="13"/>
  <c r="K10" i="13" s="1"/>
  <c r="AL23" i="13"/>
  <c r="AL10" i="13"/>
  <c r="X55" i="13"/>
  <c r="X10" i="13"/>
  <c r="AV23" i="13"/>
  <c r="AW23" i="13" s="1"/>
  <c r="AV10" i="13"/>
  <c r="AN55" i="13"/>
  <c r="AN10" i="13"/>
  <c r="Z23" i="13"/>
  <c r="Z10" i="13"/>
  <c r="R35" i="13"/>
  <c r="R12" i="13" s="1"/>
  <c r="S55" i="13"/>
  <c r="AY23" i="13"/>
  <c r="AY10" i="13"/>
  <c r="O23" i="13"/>
  <c r="P23" i="13" s="1"/>
  <c r="P37" i="13"/>
  <c r="AS55" i="13"/>
  <c r="AS10" i="13"/>
  <c r="AG55" i="13"/>
  <c r="AH55" i="13" s="1"/>
  <c r="AG10" i="13"/>
  <c r="AC23" i="13"/>
  <c r="AC10" i="13"/>
  <c r="W55" i="13"/>
  <c r="Y55" i="13" s="1"/>
  <c r="W10" i="13"/>
  <c r="W12" i="13"/>
  <c r="S12" i="13"/>
  <c r="O55" i="13"/>
  <c r="T55" i="13"/>
  <c r="T10" i="13"/>
  <c r="S11" i="13"/>
  <c r="AN23" i="13"/>
  <c r="AT55" i="13"/>
  <c r="AJ55" i="13"/>
  <c r="T28" i="13"/>
  <c r="T62" i="13"/>
  <c r="V62" i="13" s="1"/>
  <c r="AV55" i="13"/>
  <c r="R23" i="13"/>
  <c r="Q62" i="13"/>
  <c r="S62" i="13" s="1"/>
  <c r="AK55" i="13"/>
  <c r="AL55" i="13"/>
  <c r="Z55" i="13"/>
  <c r="N55" i="13"/>
  <c r="N57" i="13" s="1"/>
  <c r="I28" i="13"/>
  <c r="F28" i="13" s="1"/>
  <c r="I59" i="13"/>
  <c r="I60" i="13"/>
  <c r="F60" i="13" s="1"/>
  <c r="Q23" i="13"/>
  <c r="G61" i="13"/>
  <c r="F59" i="13"/>
  <c r="AM27" i="13"/>
  <c r="AR27" i="13"/>
  <c r="AW27" i="13"/>
  <c r="AX55" i="13"/>
  <c r="H28" i="13"/>
  <c r="H59" i="13"/>
  <c r="E59" i="13" s="1"/>
  <c r="H60" i="13"/>
  <c r="E60" i="13" s="1"/>
  <c r="AI55" i="13"/>
  <c r="AS23" i="13"/>
  <c r="AG23" i="13"/>
  <c r="AH23" i="13" s="1"/>
  <c r="Q55" i="13"/>
  <c r="Q57" i="13" s="1"/>
  <c r="AO23" i="13"/>
  <c r="AO10" i="13" s="1"/>
  <c r="F56" i="13"/>
  <c r="F62" i="13"/>
  <c r="AV28" i="13"/>
  <c r="AV62" i="13"/>
  <c r="AW62" i="13" s="1"/>
  <c r="AC55" i="13"/>
  <c r="H29" i="13"/>
  <c r="E29" i="13" s="1"/>
  <c r="AS62" i="13"/>
  <c r="AZ33" i="13"/>
  <c r="AY11" i="13"/>
  <c r="E52" i="13"/>
  <c r="AL29" i="13"/>
  <c r="AL62" i="13"/>
  <c r="AM62" i="13" s="1"/>
  <c r="G45" i="13"/>
  <c r="Y52" i="13"/>
  <c r="Z62" i="13"/>
  <c r="M27" i="13"/>
  <c r="S27" i="13"/>
  <c r="Y27" i="13"/>
  <c r="AD27" i="13"/>
  <c r="AS65" i="13"/>
  <c r="E65" i="13" s="1"/>
  <c r="AI68" i="13"/>
  <c r="J33" i="13"/>
  <c r="P33" i="13"/>
  <c r="V33" i="13"/>
  <c r="T11" i="13"/>
  <c r="V11" i="13" s="1"/>
  <c r="T23" i="13"/>
  <c r="AC28" i="13"/>
  <c r="AC62" i="13"/>
  <c r="AD62" i="13" s="1"/>
  <c r="F49" i="13"/>
  <c r="AY55" i="13"/>
  <c r="AF55" i="13"/>
  <c r="AQ23" i="13"/>
  <c r="X23" i="13"/>
  <c r="E63" i="13"/>
  <c r="AN28" i="13"/>
  <c r="AN62" i="13"/>
  <c r="E66" i="13"/>
  <c r="H34" i="13"/>
  <c r="AS34" i="13"/>
  <c r="AS11" i="13" s="1"/>
  <c r="AS68" i="13"/>
  <c r="W68" i="13"/>
  <c r="Y68" i="13" s="1"/>
  <c r="AI28" i="13"/>
  <c r="AI62" i="13"/>
  <c r="F40" i="13"/>
  <c r="E49" i="13"/>
  <c r="AX23" i="13"/>
  <c r="AP23" i="13"/>
  <c r="AP10" i="13" s="1"/>
  <c r="AI23" i="13"/>
  <c r="AE23" i="13"/>
  <c r="W23" i="13"/>
  <c r="L23" i="13"/>
  <c r="AS28" i="13"/>
  <c r="W62" i="13"/>
  <c r="Y62" i="13" s="1"/>
  <c r="AX34" i="13"/>
  <c r="AX11" i="13" s="1"/>
  <c r="AX68" i="13"/>
  <c r="AZ68" i="13" s="1"/>
  <c r="J27" i="13"/>
  <c r="P27" i="13"/>
  <c r="V27" i="13"/>
  <c r="AZ27" i="13"/>
  <c r="M33" i="13"/>
  <c r="S33" i="13"/>
  <c r="Y33" i="13"/>
  <c r="AD33" i="13"/>
  <c r="AH33" i="13"/>
  <c r="AM33" i="13"/>
  <c r="AR33" i="13"/>
  <c r="AW33" i="13"/>
  <c r="I29" i="13"/>
  <c r="F29" i="13" s="1"/>
  <c r="AN34" i="13"/>
  <c r="AN11" i="13" s="1"/>
  <c r="AN68" i="13"/>
  <c r="AW52" i="13"/>
  <c r="AU55" i="13"/>
  <c r="I37" i="13"/>
  <c r="AE28" i="13"/>
  <c r="AE62" i="13"/>
  <c r="AX28" i="13"/>
  <c r="AX62" i="13"/>
  <c r="AZ62" i="13" s="1"/>
  <c r="AE68" i="13"/>
  <c r="AC34" i="13"/>
  <c r="AC11" i="13" s="1"/>
  <c r="AC68" i="13"/>
  <c r="AD68" i="13" s="1"/>
  <c r="Z35" i="13"/>
  <c r="Z12" i="13" s="1"/>
  <c r="Z68" i="13"/>
  <c r="U23" i="13"/>
  <c r="F65" i="13"/>
  <c r="E64" i="13"/>
  <c r="E67" i="13"/>
  <c r="AW10" i="13"/>
  <c r="O10" i="13"/>
  <c r="P10" i="13" s="1"/>
  <c r="G33" i="13"/>
  <c r="F43" i="13"/>
  <c r="F46" i="13"/>
  <c r="AV35" i="13"/>
  <c r="AL35" i="13"/>
  <c r="AG35" i="13"/>
  <c r="AG12" i="13" s="1"/>
  <c r="AC35" i="13"/>
  <c r="X35" i="13"/>
  <c r="V55" i="13"/>
  <c r="U35" i="13"/>
  <c r="U12" i="13" s="1"/>
  <c r="V12" i="13" s="1"/>
  <c r="H57" i="13"/>
  <c r="G27" i="13"/>
  <c r="E43" i="13"/>
  <c r="E46" i="13"/>
  <c r="AM52" i="13"/>
  <c r="AH52" i="13"/>
  <c r="AR62" i="13"/>
  <c r="AH62" i="13"/>
  <c r="P62" i="13"/>
  <c r="M62" i="13"/>
  <c r="J62" i="13"/>
  <c r="AZ65" i="13"/>
  <c r="AW65" i="13"/>
  <c r="AR65" i="13"/>
  <c r="AM65" i="13"/>
  <c r="AH65" i="13"/>
  <c r="AD65" i="13"/>
  <c r="Y65" i="13"/>
  <c r="S65" i="13"/>
  <c r="P65" i="13"/>
  <c r="M65" i="13"/>
  <c r="J65" i="13"/>
  <c r="AW68" i="13"/>
  <c r="AM68" i="13"/>
  <c r="AH68" i="13"/>
  <c r="V68" i="13"/>
  <c r="S68" i="13"/>
  <c r="P68" i="13"/>
  <c r="M68" i="13"/>
  <c r="J68" i="13"/>
  <c r="H37" i="13"/>
  <c r="H56" i="13"/>
  <c r="I56" i="13"/>
  <c r="I57" i="13"/>
  <c r="X34" i="13"/>
  <c r="F67" i="13"/>
  <c r="F66" i="13"/>
  <c r="F63" i="13"/>
  <c r="E40" i="13"/>
  <c r="G49" i="13" l="1"/>
  <c r="O35" i="13"/>
  <c r="O12" i="13" s="1"/>
  <c r="P55" i="13"/>
  <c r="O57" i="13"/>
  <c r="P57" i="13" s="1"/>
  <c r="M23" i="13"/>
  <c r="L10" i="13"/>
  <c r="E23" i="13"/>
  <c r="AZ23" i="13"/>
  <c r="F37" i="13"/>
  <c r="F23" i="13" s="1"/>
  <c r="M10" i="13"/>
  <c r="Y23" i="13"/>
  <c r="R10" i="13"/>
  <c r="S23" i="13"/>
  <c r="E37" i="13"/>
  <c r="Y10" i="13"/>
  <c r="AZ11" i="13"/>
  <c r="V23" i="13"/>
  <c r="AW55" i="13"/>
  <c r="AM55" i="13"/>
  <c r="AZ55" i="13"/>
  <c r="G59" i="13"/>
  <c r="AD55" i="13"/>
  <c r="J59" i="13"/>
  <c r="G67" i="13"/>
  <c r="E62" i="13"/>
  <c r="G62" i="13" s="1"/>
  <c r="V10" i="13"/>
  <c r="AQ35" i="13"/>
  <c r="AQ12" i="13" s="1"/>
  <c r="AQ68" i="13"/>
  <c r="AR68" i="13" s="1"/>
  <c r="E35" i="13"/>
  <c r="E34" i="13"/>
  <c r="AZ10" i="13"/>
  <c r="G64" i="13"/>
  <c r="G65" i="13"/>
  <c r="E68" i="13"/>
  <c r="AY35" i="13"/>
  <c r="AY12" i="13" s="1"/>
  <c r="AZ12" i="13" s="1"/>
  <c r="AV12" i="13"/>
  <c r="AW12" i="13" s="1"/>
  <c r="AL12" i="13"/>
  <c r="E28" i="13"/>
  <c r="G40" i="13"/>
  <c r="F34" i="13"/>
  <c r="I23" i="13"/>
  <c r="I55" i="13"/>
  <c r="F68" i="13" s="1"/>
  <c r="V65" i="13"/>
  <c r="AC12" i="13"/>
  <c r="F57" i="13"/>
  <c r="G57" i="13" s="1"/>
  <c r="G43" i="13"/>
  <c r="X12" i="13"/>
  <c r="Y12" i="13" s="1"/>
  <c r="H55" i="13"/>
  <c r="H23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C11" i="8" s="1"/>
  <c r="D11" i="8" s="1"/>
  <c r="D10" i="8"/>
  <c r="D9" i="8"/>
  <c r="D7" i="8"/>
  <c r="D6" i="8"/>
  <c r="C5" i="8" s="1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F55" i="13" l="1"/>
  <c r="G37" i="13"/>
  <c r="S10" i="13"/>
  <c r="E55" i="13"/>
  <c r="G23" i="13"/>
  <c r="G68" i="13"/>
  <c r="I10" i="13"/>
  <c r="I35" i="13"/>
  <c r="G70" i="13"/>
  <c r="C8" i="8"/>
  <c r="D8" i="8" s="1"/>
  <c r="H12" i="13"/>
  <c r="E12" i="13" s="1"/>
  <c r="E25" i="13"/>
  <c r="I11" i="13"/>
  <c r="F11" i="13"/>
  <c r="H10" i="13"/>
  <c r="J23" i="13"/>
  <c r="H11" i="13"/>
  <c r="C14" i="8"/>
  <c r="D14" i="8" s="1"/>
  <c r="C19" i="8"/>
  <c r="D19" i="8" s="1"/>
  <c r="D5" i="8"/>
  <c r="G10" i="13" l="1"/>
  <c r="G55" i="13"/>
  <c r="G24" i="13"/>
  <c r="J10" i="13"/>
  <c r="F35" i="13"/>
  <c r="G25" i="13"/>
  <c r="C24" i="8"/>
  <c r="D24" i="8"/>
  <c r="I12" i="13" l="1"/>
  <c r="G12" i="13" s="1"/>
</calcChain>
</file>

<file path=xl/sharedStrings.xml><?xml version="1.0" encoding="utf-8"?>
<sst xmlns="http://schemas.openxmlformats.org/spreadsheetml/2006/main" count="687" uniqueCount="339">
  <si>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</si>
  <si>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</si>
  <si>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</si>
  <si>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</si>
  <si>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</si>
  <si>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</si>
  <si>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</si>
  <si>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</si>
  <si>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</si>
  <si>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</si>
  <si>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</si>
  <si>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</si>
  <si>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</si>
  <si>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</si>
  <si>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</si>
  <si>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</si>
  <si>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</si>
  <si>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</si>
  <si>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</si>
  <si>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</si>
  <si>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</si>
  <si>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</si>
  <si>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</si>
  <si>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</si>
  <si>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</si>
  <si>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</si>
  <si>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</si>
  <si>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</si>
  <si>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</si>
  <si>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</si>
  <si>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</si>
  <si>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</si>
  <si>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</si>
  <si>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</si>
  <si>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</si>
  <si>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</si>
  <si>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</si>
  <si>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</si>
  <si>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</si>
  <si>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</si>
  <si>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</si>
  <si>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</si>
  <si>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</si>
  <si>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</si>
  <si>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</si>
  <si>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</si>
  <si>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</si>
  <si>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</si>
  <si>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</si>
  <si>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</si>
  <si>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</si>
  <si>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</si>
  <si>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</si>
  <si>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</si>
  <si>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</si>
  <si>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</si>
  <si>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</si>
  <si>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</si>
  <si>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</si>
  <si>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</si>
  <si>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</si>
  <si>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</si>
  <si>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</si>
  <si>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</si>
  <si>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</si>
  <si>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</si>
  <si>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</si>
  <si>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</si>
  <si>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</si>
  <si>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</si>
  <si>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</si>
  <si>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</si>
  <si>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</si>
  <si>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</si>
  <si>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</si>
  <si>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</si>
  <si>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</si>
  <si>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</si>
  <si>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</si>
  <si>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</si>
  <si>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</si>
  <si>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</si>
  <si>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</si>
  <si>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</si>
  <si>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</si>
  <si>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</si>
  <si>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</si>
  <si>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</si>
  <si>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</si>
  <si>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</si>
  <si>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</si>
  <si>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</si>
  <si>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</si>
  <si>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</si>
  <si>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</si>
  <si>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</si>
  <si>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</si>
  <si>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</si>
  <si>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</si>
  <si>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</si>
  <si>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</si>
  <si>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</si>
  <si>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</si>
  <si>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</si>
  <si>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</si>
  <si>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</si>
  <si>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</si>
  <si>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</si>
  <si>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</si>
  <si>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</si>
  <si>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</si>
  <si>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</si>
  <si>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</si>
  <si>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</si>
  <si>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</si>
  <si>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</si>
  <si>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</si>
  <si>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</si>
  <si>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</si>
  <si>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</si>
  <si>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</si>
  <si>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</si>
  <si>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</si>
  <si>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</si>
  <si>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</si>
  <si>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</si>
  <si>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</si>
  <si>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</si>
  <si>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</si>
  <si>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</si>
  <si>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</si>
  <si>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</si>
  <si>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</si>
  <si>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</si>
  <si>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</si>
  <si>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</si>
  <si>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</si>
  <si>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</si>
  <si>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</si>
  <si>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</si>
  <si>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</si>
  <si>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</si>
  <si>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</si>
  <si>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</si>
  <si>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</si>
  <si>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</si>
  <si>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</si>
  <si>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</si>
  <si>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</si>
  <si>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</si>
  <si>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</si>
  <si>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</si>
  <si>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</si>
  <si>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</si>
  <si>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</si>
  <si>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</si>
  <si>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</si>
  <si>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</si>
  <si>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</si>
  <si>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</si>
  <si>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</si>
  <si>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</si>
  <si>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</si>
  <si>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</si>
  <si>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</si>
  <si>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</si>
  <si>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</si>
  <si>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</si>
  <si>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</si>
  <si>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</si>
  <si>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</si>
  <si>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</si>
  <si>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</si>
  <si>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</si>
  <si>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</si>
  <si>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</si>
  <si>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</si>
  <si>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</si>
  <si>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</si>
  <si>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</si>
  <si>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</si>
  <si>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</si>
  <si>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</si>
  <si>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</si>
  <si>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</si>
  <si>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</si>
  <si>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</si>
  <si>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</si>
  <si>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</si>
  <si>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</si>
  <si>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</si>
  <si>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</si>
  <si>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</si>
  <si>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</si>
  <si>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</si>
  <si>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</si>
  <si>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</si>
  <si>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</si>
  <si>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</si>
  <si>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</si>
  <si>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</si>
  <si>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</si>
  <si>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</si>
  <si>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</si>
  <si>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</si>
  <si>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</si>
  <si>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</si>
  <si>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</si>
  <si>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</si>
  <si>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</si>
  <si>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</si>
  <si>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</si>
  <si>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</si>
  <si>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</si>
  <si>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</si>
  <si>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</si>
  <si>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</si>
  <si>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</si>
  <si>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</si>
  <si>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</si>
  <si>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</si>
  <si>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</si>
  <si>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</si>
  <si>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</si>
  <si>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</si>
  <si>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</si>
  <si>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</si>
  <si>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</si>
  <si>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</si>
  <si>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</si>
  <si>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</si>
  <si>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</si>
  <si>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</si>
  <si>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</si>
  <si>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</si>
  <si>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</si>
  <si>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</si>
  <si>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</si>
  <si>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</si>
  <si>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</si>
  <si>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</si>
  <si>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</si>
  <si>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</si>
  <si>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</si>
  <si>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</si>
  <si>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</si>
  <si>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</si>
  <si>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</si>
  <si>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</si>
  <si>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</si>
  <si>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</si>
  <si>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</si>
  <si>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</si>
  <si>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</si>
  <si>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</si>
  <si>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</si>
  <si>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</si>
  <si>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</si>
  <si>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</si>
  <si>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</si>
  <si>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</si>
  <si>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</si>
  <si>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</si>
  <si>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Согласовано:</t>
  </si>
  <si>
    <t>2.1.1.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</si>
  <si>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</si>
  <si>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</si>
  <si>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1.</t>
  </si>
  <si>
    <t>2.</t>
  </si>
  <si>
    <t>3.</t>
  </si>
  <si>
    <t>Наименование основных мероприятий /мероприятий муниципальной программы</t>
  </si>
  <si>
    <t>Итого по подпрограмме 1</t>
  </si>
  <si>
    <t>Итого по подпрограмме 2</t>
  </si>
  <si>
    <t>Основные социально-значимые реализованные мероприятия</t>
  </si>
  <si>
    <t>и.т.д …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</si>
  <si>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</si>
  <si>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</si>
  <si>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Руководитель структурного подзразделения администрации района(муниципальго учреждения района______________________</t>
  </si>
  <si>
    <t>Руководитель структурного подзразделения администрации района(муниципальго учреждения района)_______________(Ф.И.О. подпись)</t>
  </si>
  <si>
    <t>Исполнитель: ФИО, должность, тел.: 8 (3466) _____________________________________(Ф.И.О. подпись)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</si>
  <si>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</si>
  <si>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</si>
  <si>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</si>
  <si>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</si>
  <si>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</si>
  <si>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</si>
  <si>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</si>
  <si>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</si>
  <si>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</si>
  <si>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</si>
  <si>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</si>
  <si>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</si>
  <si>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</si>
  <si>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</si>
  <si>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«Профилактика терроризма и экстремизма, укрепление межнационального и межконфессионального согласия в Нижневартовском районе»</t>
  </si>
  <si>
    <t>Целевые показатели муниципальной программы «Профилактика терроризма и экстремизма, укрепление межнационального и межконфессионального согласия в Нижневартовском районе»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</si>
  <si>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    «Профилактика терроризма и экстремизма, укрепление межнационального и межконфессионального согласия в Нижневартовском районе»                                                                                                 </t>
    </r>
  </si>
  <si>
    <t>Подпрограмма 1 "Профилактика терроризма в Нижневартовском районе"</t>
  </si>
  <si>
    <t>Подпрограмма 2 "Профилактика экстремизма, укрепление межнационального и межконфессионального согласия в Нижневартовском районе"</t>
  </si>
  <si>
    <t xml:space="preserve">Реализация мероприятий, направленных на воспитание толерантности, профилактика экстремистской деятельности, гармонизация межэтнических, межконфессиональных и межкультурных отношений
(показатель 1,2,3,4,5)
</t>
  </si>
  <si>
    <t>отдел по вопросам общественной безопасности администрации района /межведомственная комиссия по профилактике экстремизма</t>
  </si>
  <si>
    <t xml:space="preserve">Информационно-пропагандистское сопровождение антитеррористической деятельности, формирование негативного отношения населения к идеологии терроризма
(показатель 2,6)
</t>
  </si>
  <si>
    <t>отдел по вопросам общественной безопасности администрации района</t>
  </si>
  <si>
    <t xml:space="preserve">Обеспечение антитеррористической защищенности объектов
(показатель 2,6)
</t>
  </si>
  <si>
    <t>управление образования и молодежной политики администрации района, управление культуры администрации района, отдел по физической культуре и спорту администрации района</t>
  </si>
  <si>
    <t>управление образования и молодежной политики администрации района</t>
  </si>
  <si>
    <t>2.1.2.</t>
  </si>
  <si>
    <t>2.1.4.</t>
  </si>
  <si>
    <t>2.1.5.</t>
  </si>
  <si>
    <t>Выпуск тематических рубрик и информационных материалов в печатных средствах массовой информации, посвященных истории, культуре и традициям народов, современной жизни национальных общин, в том числе публикаций для детей и молодежи, объединенных в социальный проект «Многонациональная Россия - многонациональный район»</t>
  </si>
  <si>
    <t>2.1.6.</t>
  </si>
  <si>
    <t xml:space="preserve">Соисполнитель 1 управление образования и молодежной политики администрации района
</t>
  </si>
  <si>
    <t>Численность участников мероприятий, направленных на этнокультурное развитие народов России, проживающих в районе (чел.)</t>
  </si>
  <si>
    <t>Количество участников мероприятий, направленных на укрепление общероссийского гражданского единства (чел.)</t>
  </si>
  <si>
    <t>Доля граждан, положительно оценивающих состояние межнациональных отношений  в районе(%)</t>
  </si>
  <si>
    <t>Количество межнациональных (межэтнических) и межконфессиональных конфликтов</t>
  </si>
  <si>
    <t>Доля граждан, положительно оценивающих состояние межконфессиональных отношений в районе  (%)</t>
  </si>
  <si>
    <t>Доля обеспеченности средствами антитеррористической защищенности объектов, находящихся в муниципальной собственности района (%)</t>
  </si>
  <si>
    <t xml:space="preserve"> </t>
  </si>
  <si>
    <t>укрепление общероссийской гражданской идентичности. Торжественные меропярития, приуроченные к памятным датам в истории народов России, государственым праздникам</t>
  </si>
  <si>
    <t xml:space="preserve">Содействие этнокультурному многообразию России </t>
  </si>
  <si>
    <t xml:space="preserve">организация работы по созданию и прокату видеороликов социальной рекламы, формирующей уважительное отношение к представителям различных национальностей, проживающих в районе, направленной на укрепление позитивного имиджа Нижневартовского района </t>
  </si>
  <si>
    <t>Развитие и использование потенциала молодежи в интресах  укрепления единсьтва российской нации, упрочения мира и согалсия</t>
  </si>
  <si>
    <t>телевидение</t>
  </si>
  <si>
    <t xml:space="preserve">Новости приобья </t>
  </si>
  <si>
    <t xml:space="preserve">
</t>
  </si>
  <si>
    <t>Соисполнитель 2 Новости Приобья</t>
  </si>
  <si>
    <t xml:space="preserve">Соисполнитель 4 телевидение нижневартовского района 
</t>
  </si>
  <si>
    <t>постановление администрации района от 25.10.2018 №2421)</t>
  </si>
  <si>
    <t>план на 2021 год *</t>
  </si>
  <si>
    <t>Значения показателя на 2021 год</t>
  </si>
  <si>
    <t>2 квартал</t>
  </si>
  <si>
    <t>3 квартал</t>
  </si>
  <si>
    <t>4 квартал</t>
  </si>
  <si>
    <t>Руководитель  структурного подзразделения администрации района (муниципальго учреждения района)__________________________ (Прусс А.И.)</t>
  </si>
  <si>
    <t>( Прусс А.И)</t>
  </si>
  <si>
    <t>управление образования и молодежной политики администрации района, управление культуры и спорта</t>
  </si>
  <si>
    <t xml:space="preserve">Соисполнитель 3 управление культуры  и спорту администрации района
</t>
  </si>
  <si>
    <t xml:space="preserve">Исполнитель: Самохвалов О.В., главный специалист, тел.: 8 (3466) 49-86-76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</si>
</sst>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</numFmts>
  <fonts count="3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164" fontId="13" fillId="0" borderId="0" applyFont="0" applyFill="0" applyBorder="0" applyAlignment="0" applyProtection="0"/>
  </cellStyleXfs>
  <cellXfs count="500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10" fontId="19" fillId="0" borderId="13" xfId="0" applyNumberFormat="1" applyFont="1" applyFill="1" applyBorder="1" applyAlignment="1" applyProtection="1">
      <alignment horizontal="center" vertical="top" wrapText="1"/>
    </xf>
    <xf numFmtId="10" fontId="19" fillId="0" borderId="30" xfId="2" applyNumberFormat="1" applyFont="1" applyFill="1" applyBorder="1" applyAlignment="1" applyProtection="1">
      <alignment horizontal="right" vertical="top" wrapText="1"/>
    </xf>
    <xf numFmtId="10" fontId="19" fillId="0" borderId="33" xfId="2" applyNumberFormat="1" applyFont="1" applyFill="1" applyBorder="1" applyAlignment="1" applyProtection="1">
      <alignment horizontal="right" vertical="top" wrapText="1"/>
    </xf>
    <xf numFmtId="10" fontId="19" fillId="0" borderId="41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0" fontId="19" fillId="0" borderId="25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10" fontId="19" fillId="0" borderId="35" xfId="2" applyNumberFormat="1" applyFont="1" applyFill="1" applyBorder="1" applyAlignment="1" applyProtection="1">
      <alignment horizontal="right" vertical="top" wrapText="1"/>
    </xf>
    <xf numFmtId="10" fontId="19" fillId="0" borderId="42" xfId="2" applyNumberFormat="1" applyFont="1" applyFill="1" applyBorder="1" applyAlignment="1" applyProtection="1">
      <alignment horizontal="right" vertical="top" wrapText="1"/>
    </xf>
    <xf numFmtId="10" fontId="19" fillId="0" borderId="36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vertical="center"/>
    </xf>
    <xf numFmtId="0" fontId="10" fillId="0" borderId="54" xfId="0" applyFont="1" applyBorder="1" applyAlignment="1">
      <alignment horizontal="center" vertical="top" wrapText="1"/>
    </xf>
    <xf numFmtId="3" fontId="3" fillId="0" borderId="28" xfId="0" applyNumberFormat="1" applyFont="1" applyBorder="1" applyAlignment="1" applyProtection="1">
      <alignment horizontal="center" vertical="top" wrapText="1"/>
      <protection locked="0"/>
    </xf>
    <xf numFmtId="3" fontId="3" fillId="0" borderId="55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170" fontId="3" fillId="0" borderId="1" xfId="2" applyNumberFormat="1" applyFont="1" applyBorder="1" applyAlignment="1">
      <alignment horizontal="center" vertical="top" wrapText="1"/>
    </xf>
    <xf numFmtId="165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left" vertical="top"/>
    </xf>
    <xf numFmtId="0" fontId="25" fillId="0" borderId="0" xfId="0" applyFont="1" applyFill="1" applyBorder="1" applyAlignment="1" applyProtection="1"/>
    <xf numFmtId="0" fontId="3" fillId="3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15" fillId="3" borderId="0" xfId="0" applyNumberFormat="1" applyFont="1" applyFill="1" applyAlignment="1">
      <alignment horizontal="center"/>
    </xf>
    <xf numFmtId="0" fontId="27" fillId="3" borderId="0" xfId="0" applyFont="1" applyFill="1"/>
    <xf numFmtId="0" fontId="16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28" fillId="3" borderId="0" xfId="0" applyFont="1" applyFill="1"/>
    <xf numFmtId="0" fontId="29" fillId="3" borderId="0" xfId="0" applyFont="1" applyFill="1"/>
    <xf numFmtId="0" fontId="3" fillId="3" borderId="1" xfId="0" applyNumberFormat="1" applyFont="1" applyFill="1" applyBorder="1" applyAlignment="1">
      <alignment horizontal="left" vertical="top"/>
    </xf>
    <xf numFmtId="0" fontId="16" fillId="3" borderId="0" xfId="0" applyFont="1" applyFill="1"/>
    <xf numFmtId="0" fontId="30" fillId="3" borderId="0" xfId="0" applyFont="1" applyFill="1"/>
    <xf numFmtId="0" fontId="15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top" wrapText="1"/>
    </xf>
    <xf numFmtId="0" fontId="26" fillId="3" borderId="0" xfId="0" applyFont="1" applyFill="1" applyAlignment="1">
      <alignment horizontal="center" vertical="center"/>
    </xf>
    <xf numFmtId="0" fontId="31" fillId="3" borderId="0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vertical="center"/>
    </xf>
    <xf numFmtId="0" fontId="32" fillId="3" borderId="0" xfId="0" applyFont="1" applyFill="1"/>
    <xf numFmtId="0" fontId="6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16" fillId="3" borderId="1" xfId="0" applyNumberFormat="1" applyFont="1" applyFill="1" applyBorder="1" applyAlignment="1">
      <alignment horizontal="left" vertical="top"/>
    </xf>
    <xf numFmtId="0" fontId="19" fillId="0" borderId="8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15" fillId="0" borderId="1" xfId="0" applyFont="1" applyBorder="1" applyAlignment="1">
      <alignment vertical="top" wrapText="1"/>
    </xf>
    <xf numFmtId="2" fontId="24" fillId="0" borderId="1" xfId="0" applyNumberFormat="1" applyFont="1" applyBorder="1" applyAlignment="1">
      <alignment vertical="top" wrapText="1"/>
    </xf>
    <xf numFmtId="2" fontId="19" fillId="0" borderId="1" xfId="2" applyNumberFormat="1" applyFont="1" applyFill="1" applyBorder="1" applyAlignment="1" applyProtection="1">
      <alignment horizontal="right" vertical="top" wrapText="1"/>
    </xf>
    <xf numFmtId="2" fontId="19" fillId="0" borderId="33" xfId="2" applyNumberFormat="1" applyFont="1" applyFill="1" applyBorder="1" applyAlignment="1" applyProtection="1">
      <alignment horizontal="right" vertical="top" wrapText="1"/>
    </xf>
    <xf numFmtId="2" fontId="19" fillId="0" borderId="42" xfId="2" applyNumberFormat="1" applyFont="1" applyFill="1" applyBorder="1" applyAlignment="1" applyProtection="1">
      <alignment horizontal="right" vertical="top" wrapText="1"/>
    </xf>
    <xf numFmtId="2" fontId="19" fillId="0" borderId="41" xfId="2" applyNumberFormat="1" applyFont="1" applyFill="1" applyBorder="1" applyAlignment="1" applyProtection="1">
      <alignment horizontal="right" vertical="top" wrapText="1"/>
    </xf>
    <xf numFmtId="2" fontId="19" fillId="0" borderId="34" xfId="2" applyNumberFormat="1" applyFont="1" applyFill="1" applyBorder="1" applyAlignment="1" applyProtection="1">
      <alignment horizontal="right" vertical="top" wrapText="1"/>
    </xf>
    <xf numFmtId="2" fontId="19" fillId="0" borderId="46" xfId="2" applyNumberFormat="1" applyFont="1" applyFill="1" applyBorder="1" applyAlignment="1" applyProtection="1">
      <alignment horizontal="right" vertical="top" wrapText="1"/>
    </xf>
    <xf numFmtId="2" fontId="15" fillId="0" borderId="5" xfId="0" applyNumberFormat="1" applyFont="1" applyBorder="1" applyAlignment="1">
      <alignment vertical="top" wrapText="1"/>
    </xf>
    <xf numFmtId="2" fontId="19" fillId="0" borderId="10" xfId="2" applyNumberFormat="1" applyFont="1" applyFill="1" applyBorder="1" applyAlignment="1" applyProtection="1">
      <alignment horizontal="right" vertical="top" wrapText="1"/>
    </xf>
    <xf numFmtId="2" fontId="19" fillId="0" borderId="51" xfId="2" applyNumberFormat="1" applyFont="1" applyFill="1" applyBorder="1" applyAlignment="1" applyProtection="1">
      <alignment horizontal="right" vertical="top" wrapText="1"/>
    </xf>
    <xf numFmtId="2" fontId="19" fillId="0" borderId="31" xfId="2" applyNumberFormat="1" applyFont="1" applyFill="1" applyBorder="1" applyAlignment="1" applyProtection="1">
      <alignment horizontal="right" vertical="top" wrapText="1"/>
    </xf>
    <xf numFmtId="2" fontId="19" fillId="0" borderId="53" xfId="2" applyNumberFormat="1" applyFont="1" applyFill="1" applyBorder="1" applyAlignment="1" applyProtection="1">
      <alignment horizontal="right" vertical="top" wrapText="1"/>
    </xf>
    <xf numFmtId="2" fontId="19" fillId="0" borderId="25" xfId="2" applyNumberFormat="1" applyFont="1" applyFill="1" applyBorder="1" applyAlignment="1" applyProtection="1">
      <alignment horizontal="right" vertical="top" wrapText="1"/>
    </xf>
    <xf numFmtId="2" fontId="18" fillId="0" borderId="10" xfId="0" applyNumberFormat="1" applyFont="1" applyFill="1" applyBorder="1" applyAlignment="1" applyProtection="1">
      <alignment horizontal="left" vertical="top" wrapText="1"/>
    </xf>
    <xf numFmtId="2" fontId="18" fillId="0" borderId="1" xfId="2" applyNumberFormat="1" applyFont="1" applyFill="1" applyBorder="1" applyAlignment="1" applyProtection="1">
      <alignment horizontal="right" vertical="top" wrapText="1"/>
    </xf>
    <xf numFmtId="2" fontId="18" fillId="0" borderId="49" xfId="2" applyNumberFormat="1" applyFont="1" applyFill="1" applyBorder="1" applyAlignment="1" applyProtection="1">
      <alignment horizontal="right" vertical="top" wrapText="1"/>
    </xf>
    <xf numFmtId="2" fontId="18" fillId="0" borderId="32" xfId="2" applyNumberFormat="1" applyFont="1" applyFill="1" applyBorder="1" applyAlignment="1" applyProtection="1">
      <alignment horizontal="right" vertical="top" wrapText="1"/>
    </xf>
    <xf numFmtId="2" fontId="18" fillId="0" borderId="45" xfId="2" applyNumberFormat="1" applyFont="1" applyFill="1" applyBorder="1" applyAlignment="1" applyProtection="1">
      <alignment horizontal="right" vertical="top" wrapText="1"/>
    </xf>
    <xf numFmtId="2" fontId="18" fillId="0" borderId="7" xfId="2" applyNumberFormat="1" applyFont="1" applyFill="1" applyBorder="1" applyAlignment="1" applyProtection="1">
      <alignment horizontal="right" vertical="top" wrapText="1"/>
    </xf>
    <xf numFmtId="2" fontId="24" fillId="0" borderId="1" xfId="0" applyNumberFormat="1" applyFont="1" applyFill="1" applyBorder="1" applyAlignment="1">
      <alignment vertical="top" wrapText="1"/>
    </xf>
    <xf numFmtId="2" fontId="15" fillId="0" borderId="1" xfId="0" applyNumberFormat="1" applyFont="1" applyFill="1" applyBorder="1" applyAlignment="1">
      <alignment vertical="top" wrapText="1"/>
    </xf>
    <xf numFmtId="2" fontId="24" fillId="0" borderId="1" xfId="0" applyNumberFormat="1" applyFont="1" applyFill="1" applyBorder="1" applyAlignment="1">
      <alignment wrapText="1"/>
    </xf>
    <xf numFmtId="2" fontId="15" fillId="0" borderId="8" xfId="0" applyNumberFormat="1" applyFont="1" applyFill="1" applyBorder="1" applyAlignment="1">
      <alignment vertical="top" wrapText="1"/>
    </xf>
    <xf numFmtId="2" fontId="15" fillId="0" borderId="8" xfId="0" applyNumberFormat="1" applyFont="1" applyBorder="1" applyAlignment="1">
      <alignment vertical="top" wrapText="1"/>
    </xf>
    <xf numFmtId="2" fontId="18" fillId="0" borderId="1" xfId="0" applyNumberFormat="1" applyFont="1" applyFill="1" applyBorder="1" applyAlignment="1" applyProtection="1">
      <alignment horizontal="left" vertical="center" wrapText="1"/>
    </xf>
    <xf numFmtId="2" fontId="19" fillId="4" borderId="35" xfId="2" applyNumberFormat="1" applyFont="1" applyFill="1" applyBorder="1" applyAlignment="1" applyProtection="1">
      <alignment horizontal="right" vertical="top" wrapText="1"/>
    </xf>
    <xf numFmtId="2" fontId="19" fillId="4" borderId="47" xfId="2" applyNumberFormat="1" applyFont="1" applyFill="1" applyBorder="1" applyAlignment="1" applyProtection="1">
      <alignment horizontal="right" vertical="top" wrapText="1"/>
    </xf>
    <xf numFmtId="2" fontId="18" fillId="4" borderId="4" xfId="2" applyNumberFormat="1" applyFont="1" applyFill="1" applyBorder="1" applyAlignment="1" applyProtection="1">
      <alignment horizontal="right" vertical="top" wrapText="1"/>
    </xf>
    <xf numFmtId="2" fontId="19" fillId="4" borderId="30" xfId="2" applyNumberFormat="1" applyFont="1" applyFill="1" applyBorder="1" applyAlignment="1" applyProtection="1">
      <alignment horizontal="right" vertical="top" wrapText="1"/>
    </xf>
    <xf numFmtId="2" fontId="18" fillId="4" borderId="1" xfId="2" applyNumberFormat="1" applyFont="1" applyFill="1" applyBorder="1" applyAlignment="1" applyProtection="1">
      <alignment horizontal="right" vertical="top" wrapText="1"/>
    </xf>
    <xf numFmtId="2" fontId="19" fillId="4" borderId="33" xfId="2" applyNumberFormat="1" applyFont="1" applyFill="1" applyBorder="1" applyAlignment="1" applyProtection="1">
      <alignment horizontal="right" vertical="top" wrapText="1"/>
    </xf>
    <xf numFmtId="2" fontId="19" fillId="4" borderId="10" xfId="2" applyNumberFormat="1" applyFont="1" applyFill="1" applyBorder="1" applyAlignment="1" applyProtection="1">
      <alignment horizontal="right" vertical="top" wrapText="1"/>
    </xf>
    <xf numFmtId="2" fontId="19" fillId="4" borderId="36" xfId="2" applyNumberFormat="1" applyFont="1" applyFill="1" applyBorder="1" applyAlignment="1" applyProtection="1">
      <alignment horizontal="right" vertical="top" wrapText="1"/>
    </xf>
    <xf numFmtId="2" fontId="19" fillId="4" borderId="26" xfId="2" applyNumberFormat="1" applyFont="1" applyFill="1" applyBorder="1" applyAlignment="1" applyProtection="1">
      <alignment horizontal="right" vertical="top" wrapText="1"/>
    </xf>
    <xf numFmtId="2" fontId="18" fillId="4" borderId="2" xfId="2" applyNumberFormat="1" applyFont="1" applyFill="1" applyBorder="1" applyAlignment="1" applyProtection="1">
      <alignment horizontal="right" vertical="top" wrapText="1"/>
    </xf>
    <xf numFmtId="2" fontId="19" fillId="4" borderId="39" xfId="2" applyNumberFormat="1" applyFont="1" applyFill="1" applyBorder="1" applyAlignment="1" applyProtection="1">
      <alignment horizontal="right" vertical="top" wrapText="1"/>
    </xf>
    <xf numFmtId="2" fontId="19" fillId="4" borderId="52" xfId="2" applyNumberFormat="1" applyFont="1" applyFill="1" applyBorder="1" applyAlignment="1" applyProtection="1">
      <alignment horizontal="right" vertical="top" wrapText="1"/>
    </xf>
    <xf numFmtId="2" fontId="18" fillId="4" borderId="38" xfId="2" applyNumberFormat="1" applyFont="1" applyFill="1" applyBorder="1" applyAlignment="1" applyProtection="1">
      <alignment horizontal="right" vertical="top" wrapText="1"/>
    </xf>
    <xf numFmtId="2" fontId="18" fillId="4" borderId="48" xfId="2" applyNumberFormat="1" applyFont="1" applyFill="1" applyBorder="1" applyAlignment="1" applyProtection="1">
      <alignment horizontal="right" vertical="top" wrapText="1"/>
    </xf>
    <xf numFmtId="2" fontId="19" fillId="4" borderId="31" xfId="2" applyNumberFormat="1" applyFont="1" applyFill="1" applyBorder="1" applyAlignment="1" applyProtection="1">
      <alignment horizontal="right" vertical="top" wrapText="1"/>
    </xf>
    <xf numFmtId="2" fontId="18" fillId="4" borderId="32" xfId="2" applyNumberFormat="1" applyFont="1" applyFill="1" applyBorder="1" applyAlignment="1" applyProtection="1">
      <alignment horizontal="right" vertical="top" wrapText="1"/>
    </xf>
    <xf numFmtId="2" fontId="19" fillId="4" borderId="34" xfId="2" applyNumberFormat="1" applyFont="1" applyFill="1" applyBorder="1" applyAlignment="1" applyProtection="1">
      <alignment horizontal="right" vertical="top" wrapText="1"/>
    </xf>
    <xf numFmtId="2" fontId="19" fillId="4" borderId="25" xfId="2" applyNumberFormat="1" applyFont="1" applyFill="1" applyBorder="1" applyAlignment="1" applyProtection="1">
      <alignment horizontal="right" vertical="top" wrapText="1"/>
    </xf>
    <xf numFmtId="2" fontId="19" fillId="5" borderId="33" xfId="2" applyNumberFormat="1" applyFont="1" applyFill="1" applyBorder="1" applyAlignment="1" applyProtection="1">
      <alignment horizontal="right" vertical="top" wrapText="1"/>
    </xf>
    <xf numFmtId="2" fontId="18" fillId="5" borderId="1" xfId="2" applyNumberFormat="1" applyFont="1" applyFill="1" applyBorder="1" applyAlignment="1" applyProtection="1">
      <alignment horizontal="right" vertical="top" wrapText="1"/>
    </xf>
    <xf numFmtId="2" fontId="19" fillId="5" borderId="10" xfId="2" applyNumberFormat="1" applyFont="1" applyFill="1" applyBorder="1" applyAlignment="1" applyProtection="1">
      <alignment horizontal="right" vertical="top" wrapText="1"/>
    </xf>
    <xf numFmtId="2" fontId="18" fillId="5" borderId="2" xfId="2" applyNumberFormat="1" applyFont="1" applyFill="1" applyBorder="1" applyAlignment="1" applyProtection="1">
      <alignment horizontal="right" vertical="top" wrapText="1"/>
    </xf>
    <xf numFmtId="2" fontId="19" fillId="5" borderId="36" xfId="2" applyNumberFormat="1" applyFont="1" applyFill="1" applyBorder="1" applyAlignment="1" applyProtection="1">
      <alignment horizontal="right" vertical="top" wrapText="1"/>
    </xf>
    <xf numFmtId="2" fontId="19" fillId="5" borderId="26" xfId="2" applyNumberFormat="1" applyFont="1" applyFill="1" applyBorder="1" applyAlignment="1" applyProtection="1">
      <alignment horizontal="right" vertical="top" wrapText="1"/>
    </xf>
    <xf numFmtId="2" fontId="19" fillId="5" borderId="46" xfId="2" applyNumberFormat="1" applyFont="1" applyFill="1" applyBorder="1" applyAlignment="1" applyProtection="1">
      <alignment horizontal="right" vertical="top" wrapText="1"/>
    </xf>
    <xf numFmtId="2" fontId="19" fillId="5" borderId="53" xfId="2" applyNumberFormat="1" applyFont="1" applyFill="1" applyBorder="1" applyAlignment="1" applyProtection="1">
      <alignment horizontal="right" vertical="top" wrapText="1"/>
    </xf>
    <xf numFmtId="2" fontId="18" fillId="5" borderId="45" xfId="2" applyNumberFormat="1" applyFont="1" applyFill="1" applyBorder="1" applyAlignment="1" applyProtection="1">
      <alignment horizontal="right" vertical="top" wrapText="1"/>
    </xf>
    <xf numFmtId="0" fontId="18" fillId="6" borderId="1" xfId="0" applyFont="1" applyFill="1" applyBorder="1" applyAlignment="1" applyProtection="1">
      <alignment horizontal="left" vertical="center" wrapText="1"/>
    </xf>
    <xf numFmtId="169" fontId="18" fillId="6" borderId="1" xfId="2" applyNumberFormat="1" applyFont="1" applyFill="1" applyBorder="1" applyAlignment="1" applyProtection="1">
      <alignment horizontal="right" vertical="top" wrapText="1"/>
    </xf>
    <xf numFmtId="0" fontId="3" fillId="6" borderId="0" xfId="0" applyFont="1" applyFill="1" applyBorder="1" applyAlignment="1" applyProtection="1">
      <alignment vertical="center"/>
    </xf>
    <xf numFmtId="10" fontId="18" fillId="6" borderId="1" xfId="2" applyNumberFormat="1" applyFont="1" applyFill="1" applyBorder="1" applyAlignment="1" applyProtection="1">
      <alignment horizontal="right" vertical="top" wrapText="1"/>
    </xf>
    <xf numFmtId="10" fontId="3" fillId="0" borderId="0" xfId="0" applyNumberFormat="1" applyFont="1" applyFill="1" applyAlignment="1" applyProtection="1">
      <alignment horizontal="right" vertical="center"/>
    </xf>
    <xf numFmtId="10" fontId="16" fillId="0" borderId="0" xfId="0" applyNumberFormat="1" applyFont="1" applyFill="1" applyBorder="1" applyAlignment="1" applyProtection="1">
      <alignment horizontal="justify" vertical="top" wrapText="1"/>
    </xf>
    <xf numFmtId="10" fontId="20" fillId="0" borderId="0" xfId="0" applyNumberFormat="1" applyFont="1" applyFill="1" applyBorder="1" applyAlignment="1" applyProtection="1">
      <alignment horizontal="left" wrapText="1"/>
    </xf>
    <xf numFmtId="10" fontId="20" fillId="0" borderId="0" xfId="0" applyNumberFormat="1" applyFont="1" applyFill="1" applyBorder="1" applyAlignment="1" applyProtection="1">
      <alignment horizontal="left"/>
    </xf>
    <xf numFmtId="10" fontId="20" fillId="0" borderId="0" xfId="0" applyNumberFormat="1" applyFont="1" applyFill="1" applyAlignment="1" applyProtection="1">
      <alignment horizontal="right" vertical="center"/>
    </xf>
    <xf numFmtId="10" fontId="3" fillId="0" borderId="0" xfId="0" applyNumberFormat="1" applyFont="1" applyFill="1" applyAlignment="1" applyProtection="1">
      <alignment vertical="center"/>
    </xf>
    <xf numFmtId="10" fontId="19" fillId="0" borderId="2" xfId="2" applyNumberFormat="1" applyFont="1" applyFill="1" applyBorder="1" applyAlignment="1" applyProtection="1">
      <alignment horizontal="right" vertical="top" wrapText="1"/>
    </xf>
    <xf numFmtId="10" fontId="20" fillId="0" borderId="0" xfId="0" applyNumberFormat="1" applyFont="1" applyFill="1" applyAlignment="1" applyProtection="1">
      <alignment vertical="center"/>
    </xf>
    <xf numFmtId="169" fontId="19" fillId="6" borderId="33" xfId="2" applyNumberFormat="1" applyFont="1" applyFill="1" applyBorder="1" applyAlignment="1" applyProtection="1">
      <alignment horizontal="right" vertical="top" wrapText="1"/>
    </xf>
    <xf numFmtId="10" fontId="19" fillId="6" borderId="33" xfId="2" applyNumberFormat="1" applyFont="1" applyFill="1" applyBorder="1" applyAlignment="1" applyProtection="1">
      <alignment horizontal="right" vertical="top" wrapText="1"/>
    </xf>
    <xf numFmtId="10" fontId="20" fillId="0" borderId="0" xfId="2" applyNumberFormat="1" applyFont="1" applyFill="1" applyBorder="1" applyAlignment="1" applyProtection="1">
      <alignment vertical="center" wrapText="1"/>
    </xf>
    <xf numFmtId="10" fontId="3" fillId="0" borderId="0" xfId="2" applyNumberFormat="1" applyFont="1" applyFill="1" applyBorder="1" applyAlignment="1" applyProtection="1">
      <alignment vertical="center" wrapText="1"/>
    </xf>
    <xf numFmtId="10" fontId="3" fillId="0" borderId="0" xfId="0" applyNumberFormat="1" applyFont="1" applyFill="1" applyBorder="1" applyAlignment="1" applyProtection="1">
      <alignment horizontal="center" vertical="top"/>
    </xf>
    <xf numFmtId="10" fontId="3" fillId="0" borderId="0" xfId="0" applyNumberFormat="1" applyFont="1" applyFill="1" applyBorder="1" applyAlignment="1" applyProtection="1">
      <alignment vertical="center"/>
    </xf>
    <xf numFmtId="10" fontId="3" fillId="0" borderId="20" xfId="0" applyNumberFormat="1" applyFont="1" applyFill="1" applyBorder="1" applyAlignment="1" applyProtection="1">
      <alignment vertical="center"/>
    </xf>
    <xf numFmtId="10" fontId="3" fillId="0" borderId="0" xfId="0" applyNumberFormat="1" applyFont="1" applyFill="1" applyBorder="1" applyAlignment="1" applyProtection="1">
      <alignment horizontal="left" wrapText="1"/>
    </xf>
    <xf numFmtId="10" fontId="3" fillId="0" borderId="0" xfId="0" applyNumberFormat="1" applyFont="1" applyFill="1" applyBorder="1" applyAlignment="1" applyProtection="1">
      <alignment horizontal="left"/>
    </xf>
    <xf numFmtId="0" fontId="24" fillId="0" borderId="10" xfId="0" applyFont="1" applyBorder="1" applyAlignment="1">
      <alignment vertical="top" wrapText="1"/>
    </xf>
    <xf numFmtId="0" fontId="3" fillId="0" borderId="1" xfId="0" applyFont="1" applyFill="1" applyBorder="1" applyAlignment="1" applyProtection="1">
      <alignment vertical="center"/>
    </xf>
    <xf numFmtId="0" fontId="18" fillId="6" borderId="1" xfId="0" applyFont="1" applyFill="1" applyBorder="1" applyAlignment="1" applyProtection="1">
      <alignment horizontal="left" vertical="top" wrapText="1"/>
    </xf>
    <xf numFmtId="2" fontId="18" fillId="6" borderId="10" xfId="0" applyNumberFormat="1" applyFont="1" applyFill="1" applyBorder="1" applyAlignment="1" applyProtection="1">
      <alignment horizontal="left" vertical="top" wrapText="1"/>
    </xf>
    <xf numFmtId="2" fontId="18" fillId="6" borderId="2" xfId="2" applyNumberFormat="1" applyFont="1" applyFill="1" applyBorder="1" applyAlignment="1" applyProtection="1">
      <alignment horizontal="right" vertical="top" wrapText="1"/>
    </xf>
    <xf numFmtId="2" fontId="18" fillId="6" borderId="29" xfId="2" applyNumberFormat="1" applyFont="1" applyFill="1" applyBorder="1" applyAlignment="1" applyProtection="1">
      <alignment horizontal="right" vertical="top" wrapText="1"/>
    </xf>
    <xf numFmtId="2" fontId="19" fillId="6" borderId="33" xfId="2" applyNumberFormat="1" applyFont="1" applyFill="1" applyBorder="1" applyAlignment="1" applyProtection="1">
      <alignment horizontal="right" vertical="top" wrapText="1"/>
    </xf>
    <xf numFmtId="2" fontId="19" fillId="4" borderId="1" xfId="2" applyNumberFormat="1" applyFont="1" applyFill="1" applyBorder="1" applyAlignment="1" applyProtection="1">
      <alignment horizontal="right" vertical="top" wrapText="1"/>
    </xf>
    <xf numFmtId="2" fontId="19" fillId="5" borderId="1" xfId="2" applyNumberFormat="1" applyFont="1" applyFill="1" applyBorder="1" applyAlignment="1" applyProtection="1">
      <alignment horizontal="right" vertical="top" wrapText="1"/>
    </xf>
    <xf numFmtId="2" fontId="19" fillId="0" borderId="7" xfId="2" applyNumberFormat="1" applyFont="1" applyFill="1" applyBorder="1" applyAlignment="1" applyProtection="1">
      <alignment horizontal="right" vertical="top" wrapText="1"/>
    </xf>
    <xf numFmtId="2" fontId="3" fillId="5" borderId="0" xfId="0" applyNumberFormat="1" applyFont="1" applyFill="1" applyAlignment="1" applyProtection="1">
      <alignment vertical="center"/>
    </xf>
    <xf numFmtId="2" fontId="18" fillId="6" borderId="1" xfId="2" applyNumberFormat="1" applyFont="1" applyFill="1" applyBorder="1" applyAlignment="1" applyProtection="1">
      <alignment horizontal="right" vertical="top" wrapText="1"/>
    </xf>
    <xf numFmtId="2" fontId="16" fillId="0" borderId="0" xfId="0" applyNumberFormat="1" applyFont="1" applyFill="1" applyBorder="1" applyAlignment="1" applyProtection="1">
      <alignment horizontal="justify" vertical="top" wrapText="1"/>
    </xf>
    <xf numFmtId="2" fontId="20" fillId="0" borderId="0" xfId="0" applyNumberFormat="1" applyFont="1" applyFill="1" applyBorder="1" applyAlignment="1" applyProtection="1">
      <alignment horizontal="left" wrapText="1"/>
    </xf>
    <xf numFmtId="2" fontId="20" fillId="0" borderId="0" xfId="0" applyNumberFormat="1" applyFont="1" applyFill="1" applyBorder="1" applyAlignment="1" applyProtection="1">
      <alignment horizontal="left"/>
    </xf>
    <xf numFmtId="2" fontId="20" fillId="0" borderId="0" xfId="0" applyNumberFormat="1" applyFont="1" applyFill="1" applyAlignment="1" applyProtection="1">
      <alignment vertical="center"/>
    </xf>
    <xf numFmtId="2" fontId="20" fillId="5" borderId="0" xfId="0" applyNumberFormat="1" applyFont="1" applyFill="1" applyAlignment="1" applyProtection="1">
      <alignment vertical="center"/>
    </xf>
    <xf numFmtId="2" fontId="3" fillId="4" borderId="0" xfId="0" applyNumberFormat="1" applyFont="1" applyFill="1" applyAlignment="1" applyProtection="1">
      <alignment vertical="center"/>
    </xf>
    <xf numFmtId="2" fontId="20" fillId="4" borderId="0" xfId="0" applyNumberFormat="1" applyFont="1" applyFill="1" applyAlignment="1" applyProtection="1">
      <alignment vertical="center"/>
    </xf>
    <xf numFmtId="2" fontId="19" fillId="4" borderId="0" xfId="0" applyNumberFormat="1" applyFont="1" applyFill="1" applyBorder="1" applyAlignment="1" applyProtection="1">
      <alignment horizontal="center" vertical="top" wrapText="1"/>
    </xf>
    <xf numFmtId="2" fontId="19" fillId="4" borderId="9" xfId="0" applyNumberFormat="1" applyFont="1" applyFill="1" applyBorder="1" applyAlignment="1" applyProtection="1">
      <alignment horizontal="center" vertical="top" wrapText="1"/>
    </xf>
    <xf numFmtId="2" fontId="3" fillId="0" borderId="0" xfId="0" applyNumberFormat="1" applyFont="1" applyFill="1" applyAlignment="1" applyProtection="1">
      <alignment horizontal="right" vertical="center"/>
    </xf>
    <xf numFmtId="2" fontId="20" fillId="0" borderId="0" xfId="0" applyNumberFormat="1" applyFont="1" applyFill="1" applyAlignment="1" applyProtection="1">
      <alignment horizontal="right" vertical="center"/>
    </xf>
    <xf numFmtId="2" fontId="19" fillId="5" borderId="25" xfId="2" applyNumberFormat="1" applyFont="1" applyFill="1" applyBorder="1" applyAlignment="1" applyProtection="1">
      <alignment horizontal="right" vertical="top" wrapText="1"/>
    </xf>
    <xf numFmtId="2" fontId="20" fillId="0" borderId="0" xfId="2" applyNumberFormat="1" applyFont="1" applyFill="1" applyBorder="1" applyAlignment="1" applyProtection="1">
      <alignment vertical="center" wrapText="1"/>
    </xf>
    <xf numFmtId="2" fontId="20" fillId="4" borderId="0" xfId="2" applyNumberFormat="1" applyFont="1" applyFill="1" applyBorder="1" applyAlignment="1" applyProtection="1">
      <alignment vertical="center" wrapText="1"/>
    </xf>
    <xf numFmtId="2" fontId="20" fillId="5" borderId="0" xfId="2" applyNumberFormat="1" applyFont="1" applyFill="1" applyBorder="1" applyAlignment="1" applyProtection="1">
      <alignment vertical="center" wrapText="1"/>
    </xf>
    <xf numFmtId="2" fontId="3" fillId="4" borderId="0" xfId="2" applyNumberFormat="1" applyFont="1" applyFill="1" applyBorder="1" applyAlignment="1" applyProtection="1">
      <alignment vertical="center" wrapText="1"/>
    </xf>
    <xf numFmtId="2" fontId="3" fillId="5" borderId="0" xfId="2" applyNumberFormat="1" applyFont="1" applyFill="1" applyBorder="1" applyAlignment="1" applyProtection="1">
      <alignment vertical="center" wrapText="1"/>
    </xf>
    <xf numFmtId="2" fontId="3" fillId="0" borderId="0" xfId="0" applyNumberFormat="1" applyFont="1" applyFill="1" applyAlignment="1" applyProtection="1">
      <alignment vertical="center"/>
    </xf>
    <xf numFmtId="2" fontId="19" fillId="0" borderId="13" xfId="0" applyNumberFormat="1" applyFont="1" applyFill="1" applyBorder="1" applyAlignment="1" applyProtection="1">
      <alignment horizontal="center" vertical="top" wrapText="1"/>
    </xf>
    <xf numFmtId="2" fontId="19" fillId="5" borderId="39" xfId="2" applyNumberFormat="1" applyFont="1" applyFill="1" applyBorder="1" applyAlignment="1" applyProtection="1">
      <alignment horizontal="right" vertical="top" wrapText="1"/>
    </xf>
    <xf numFmtId="2" fontId="3" fillId="0" borderId="0" xfId="2" applyNumberFormat="1" applyFont="1" applyFill="1" applyBorder="1" applyAlignment="1" applyProtection="1">
      <alignment vertical="center" wrapText="1"/>
    </xf>
    <xf numFmtId="2" fontId="19" fillId="0" borderId="43" xfId="0" applyNumberFormat="1" applyFont="1" applyFill="1" applyBorder="1" applyAlignment="1" applyProtection="1">
      <alignment horizontal="center" vertical="top" wrapText="1"/>
    </xf>
    <xf numFmtId="2" fontId="19" fillId="5" borderId="52" xfId="2" applyNumberFormat="1" applyFont="1" applyFill="1" applyBorder="1" applyAlignment="1" applyProtection="1">
      <alignment horizontal="right" vertical="top" wrapText="1"/>
    </xf>
    <xf numFmtId="2" fontId="3" fillId="0" borderId="0" xfId="0" applyNumberFormat="1" applyFont="1" applyFill="1" applyBorder="1" applyAlignment="1" applyProtection="1">
      <alignment horizontal="center" vertical="top"/>
    </xf>
    <xf numFmtId="2" fontId="3" fillId="5" borderId="0" xfId="0" applyNumberFormat="1" applyFont="1" applyFill="1" applyBorder="1" applyAlignment="1" applyProtection="1">
      <alignment horizontal="center" vertical="top"/>
    </xf>
    <xf numFmtId="2" fontId="3" fillId="4" borderId="0" xfId="0" applyNumberFormat="1" applyFont="1" applyFill="1" applyBorder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vertical="center"/>
    </xf>
    <xf numFmtId="2" fontId="3" fillId="5" borderId="0" xfId="0" applyNumberFormat="1" applyFont="1" applyFill="1" applyBorder="1" applyAlignment="1" applyProtection="1">
      <alignment vertical="center"/>
    </xf>
    <xf numFmtId="2" fontId="3" fillId="4" borderId="20" xfId="0" applyNumberFormat="1" applyFont="1" applyFill="1" applyBorder="1" applyAlignment="1" applyProtection="1">
      <alignment vertical="center"/>
    </xf>
    <xf numFmtId="2" fontId="3" fillId="5" borderId="20" xfId="0" applyNumberFormat="1" applyFont="1" applyFill="1" applyBorder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left" wrapText="1"/>
    </xf>
    <xf numFmtId="2" fontId="3" fillId="0" borderId="0" xfId="0" applyNumberFormat="1" applyFont="1" applyFill="1" applyBorder="1" applyAlignment="1" applyProtection="1">
      <alignment horizontal="left"/>
    </xf>
    <xf numFmtId="2" fontId="20" fillId="0" borderId="0" xfId="0" applyNumberFormat="1" applyFont="1" applyFill="1" applyBorder="1" applyAlignment="1" applyProtection="1">
      <alignment vertical="center"/>
    </xf>
    <xf numFmtId="2" fontId="20" fillId="4" borderId="0" xfId="0" applyNumberFormat="1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2" fontId="3" fillId="3" borderId="0" xfId="0" applyNumberFormat="1" applyFont="1" applyFill="1" applyAlignment="1" applyProtection="1">
      <alignment horizontal="right" vertical="center"/>
    </xf>
    <xf numFmtId="10" fontId="3" fillId="3" borderId="0" xfId="0" applyNumberFormat="1" applyFont="1" applyFill="1" applyAlignment="1" applyProtection="1">
      <alignment horizontal="right" vertical="center"/>
    </xf>
    <xf numFmtId="2" fontId="3" fillId="3" borderId="0" xfId="0" applyNumberFormat="1" applyFont="1" applyFill="1" applyAlignment="1" applyProtection="1">
      <alignment vertical="center"/>
    </xf>
    <xf numFmtId="10" fontId="3" fillId="3" borderId="0" xfId="0" applyNumberFormat="1" applyFont="1" applyFill="1" applyAlignment="1" applyProtection="1">
      <alignment vertical="center"/>
    </xf>
    <xf numFmtId="0" fontId="20" fillId="3" borderId="0" xfId="0" applyFont="1" applyFill="1" applyBorder="1" applyAlignment="1" applyProtection="1">
      <alignment horizontal="right" vertical="center"/>
    </xf>
    <xf numFmtId="2" fontId="18" fillId="6" borderId="1" xfId="0" applyNumberFormat="1" applyFont="1" applyFill="1" applyBorder="1" applyAlignment="1" applyProtection="1">
      <alignment horizontal="left" vertical="center" wrapText="1"/>
    </xf>
    <xf numFmtId="2" fontId="18" fillId="6" borderId="5" xfId="0" applyNumberFormat="1" applyFont="1" applyFill="1" applyBorder="1" applyAlignment="1" applyProtection="1">
      <alignment horizontal="left" vertical="center" wrapText="1"/>
    </xf>
    <xf numFmtId="10" fontId="18" fillId="3" borderId="1" xfId="2" applyNumberFormat="1" applyFont="1" applyFill="1" applyBorder="1" applyAlignment="1" applyProtection="1">
      <alignment horizontal="right" vertical="top" wrapText="1"/>
    </xf>
    <xf numFmtId="2" fontId="19" fillId="3" borderId="33" xfId="2" applyNumberFormat="1" applyFont="1" applyFill="1" applyBorder="1" applyAlignment="1" applyProtection="1">
      <alignment horizontal="right" vertical="top" wrapText="1"/>
    </xf>
    <xf numFmtId="10" fontId="19" fillId="3" borderId="33" xfId="2" applyNumberFormat="1" applyFont="1" applyFill="1" applyBorder="1" applyAlignment="1" applyProtection="1">
      <alignment horizontal="right" vertical="top" wrapText="1"/>
    </xf>
    <xf numFmtId="2" fontId="18" fillId="3" borderId="1" xfId="2" applyNumberFormat="1" applyFont="1" applyFill="1" applyBorder="1" applyAlignment="1" applyProtection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/>
    </xf>
    <xf numFmtId="0" fontId="18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0" fontId="18" fillId="6" borderId="29" xfId="2" applyNumberFormat="1" applyFont="1" applyFill="1" applyBorder="1" applyAlignment="1" applyProtection="1">
      <alignment horizontal="right" vertical="top" wrapText="1"/>
    </xf>
    <xf numFmtId="10" fontId="18" fillId="0" borderId="29" xfId="2" applyNumberFormat="1" applyFont="1" applyFill="1" applyBorder="1" applyAlignment="1" applyProtection="1">
      <alignment horizontal="right" vertical="top" wrapText="1"/>
    </xf>
    <xf numFmtId="10" fontId="18" fillId="7" borderId="29" xfId="2" applyNumberFormat="1" applyFont="1" applyFill="1" applyBorder="1" applyAlignment="1" applyProtection="1">
      <alignment horizontal="right" vertical="top" wrapText="1"/>
    </xf>
    <xf numFmtId="2" fontId="18" fillId="7" borderId="29" xfId="2" applyNumberFormat="1" applyFont="1" applyFill="1" applyBorder="1" applyAlignment="1" applyProtection="1">
      <alignment horizontal="right" vertical="top" wrapText="1"/>
    </xf>
    <xf numFmtId="0" fontId="3" fillId="7" borderId="0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vertical="top"/>
    </xf>
    <xf numFmtId="0" fontId="19" fillId="0" borderId="0" xfId="0" applyFont="1" applyAlignment="1">
      <alignment vertical="top"/>
    </xf>
    <xf numFmtId="3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19" fillId="0" borderId="0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vertical="top"/>
    </xf>
    <xf numFmtId="165" fontId="19" fillId="0" borderId="0" xfId="0" applyNumberFormat="1" applyFont="1" applyFill="1" applyBorder="1" applyAlignment="1" applyProtection="1">
      <alignment horizontal="left" vertical="top"/>
    </xf>
    <xf numFmtId="0" fontId="19" fillId="0" borderId="0" xfId="0" applyFont="1" applyFill="1" applyAlignment="1" applyProtection="1">
      <alignment vertical="top"/>
    </xf>
    <xf numFmtId="0" fontId="19" fillId="0" borderId="0" xfId="0" applyFont="1" applyFill="1" applyAlignment="1" applyProtection="1">
      <alignment horizontal="left" vertical="top"/>
    </xf>
    <xf numFmtId="0" fontId="19" fillId="0" borderId="0" xfId="0" applyFont="1" applyFill="1" applyAlignment="1" applyProtection="1">
      <alignment horizontal="right" vertical="top"/>
    </xf>
    <xf numFmtId="165" fontId="19" fillId="0" borderId="0" xfId="2" applyNumberFormat="1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 vertical="top"/>
    </xf>
    <xf numFmtId="0" fontId="10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70" fontId="15" fillId="0" borderId="1" xfId="0" applyNumberFormat="1" applyFont="1" applyBorder="1" applyAlignment="1">
      <alignment horizontal="center" vertical="top" wrapText="1"/>
    </xf>
    <xf numFmtId="171" fontId="3" fillId="0" borderId="1" xfId="2" applyNumberFormat="1" applyFont="1" applyBorder="1" applyAlignment="1">
      <alignment horizontal="center" vertical="top" wrapText="1"/>
    </xf>
    <xf numFmtId="167" fontId="15" fillId="0" borderId="1" xfId="0" applyNumberFormat="1" applyFont="1" applyBorder="1" applyAlignment="1">
      <alignment horizontal="center" vertical="top" wrapText="1"/>
    </xf>
    <xf numFmtId="2" fontId="19" fillId="0" borderId="10" xfId="0" applyNumberFormat="1" applyFont="1" applyFill="1" applyBorder="1" applyAlignment="1" applyProtection="1">
      <alignment horizontal="center" vertical="top" wrapText="1"/>
    </xf>
    <xf numFmtId="2" fontId="19" fillId="0" borderId="8" xfId="2" applyNumberFormat="1" applyFont="1" applyFill="1" applyBorder="1" applyAlignment="1" applyProtection="1">
      <alignment horizontal="right" vertical="top" wrapText="1"/>
    </xf>
    <xf numFmtId="2" fontId="19" fillId="4" borderId="30" xfId="0" applyNumberFormat="1" applyFont="1" applyFill="1" applyBorder="1" applyAlignment="1" applyProtection="1">
      <alignment horizontal="center" vertical="top" wrapText="1"/>
    </xf>
    <xf numFmtId="2" fontId="19" fillId="5" borderId="10" xfId="0" applyNumberFormat="1" applyFont="1" applyFill="1" applyBorder="1" applyAlignment="1" applyProtection="1">
      <alignment horizontal="center" vertical="top" wrapText="1"/>
    </xf>
    <xf numFmtId="10" fontId="19" fillId="0" borderId="26" xfId="0" applyNumberFormat="1" applyFont="1" applyFill="1" applyBorder="1" applyAlignment="1" applyProtection="1">
      <alignment horizontal="center" vertical="top" wrapText="1"/>
    </xf>
    <xf numFmtId="2" fontId="19" fillId="4" borderId="10" xfId="0" applyNumberFormat="1" applyFont="1" applyFill="1" applyBorder="1" applyAlignment="1" applyProtection="1">
      <alignment horizontal="center" vertical="top" wrapText="1"/>
    </xf>
    <xf numFmtId="2" fontId="18" fillId="7" borderId="8" xfId="0" applyNumberFormat="1" applyFont="1" applyFill="1" applyBorder="1" applyAlignment="1" applyProtection="1">
      <alignment horizontal="left" vertical="top" wrapText="1"/>
    </xf>
    <xf numFmtId="2" fontId="19" fillId="7" borderId="5" xfId="2" applyNumberFormat="1" applyFont="1" applyFill="1" applyBorder="1" applyAlignment="1" applyProtection="1">
      <alignment horizontal="right" vertical="top" wrapText="1"/>
    </xf>
    <xf numFmtId="10" fontId="18" fillId="7" borderId="5" xfId="2" applyNumberFormat="1" applyFont="1" applyFill="1" applyBorder="1" applyAlignment="1" applyProtection="1">
      <alignment horizontal="right" vertical="top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9" fillId="4" borderId="1" xfId="0" applyNumberFormat="1" applyFont="1" applyFill="1" applyBorder="1" applyAlignment="1" applyProtection="1">
      <alignment horizontal="center" vertical="center" wrapText="1"/>
    </xf>
    <xf numFmtId="0" fontId="19" fillId="5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vertical="center"/>
    </xf>
    <xf numFmtId="10" fontId="19" fillId="6" borderId="30" xfId="2" applyNumberFormat="1" applyFont="1" applyFill="1" applyBorder="1" applyAlignment="1" applyProtection="1">
      <alignment horizontal="right" vertical="top" wrapText="1"/>
    </xf>
    <xf numFmtId="2" fontId="19" fillId="7" borderId="33" xfId="2" applyNumberFormat="1" applyFont="1" applyFill="1" applyBorder="1" applyAlignment="1" applyProtection="1">
      <alignment horizontal="right" vertical="top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Fill="1" applyAlignment="1">
      <alignment horizontal="left" wrapText="1"/>
    </xf>
    <xf numFmtId="165" fontId="31" fillId="0" borderId="18" xfId="0" applyNumberFormat="1" applyFont="1" applyFill="1" applyBorder="1" applyAlignment="1" applyProtection="1">
      <alignment horizontal="justify" vertical="top" wrapText="1"/>
    </xf>
    <xf numFmtId="165" fontId="18" fillId="0" borderId="21" xfId="0" applyNumberFormat="1" applyFont="1" applyFill="1" applyBorder="1" applyAlignment="1" applyProtection="1">
      <alignment horizontal="left" vertical="top"/>
    </xf>
    <xf numFmtId="165" fontId="18" fillId="0" borderId="6" xfId="0" applyNumberFormat="1" applyFont="1" applyFill="1" applyBorder="1" applyAlignment="1" applyProtection="1">
      <alignment horizontal="left" vertical="top"/>
    </xf>
    <xf numFmtId="165" fontId="18" fillId="0" borderId="37" xfId="0" applyNumberFormat="1" applyFont="1" applyFill="1" applyBorder="1" applyAlignment="1" applyProtection="1">
      <alignment horizontal="left" vertical="top"/>
    </xf>
    <xf numFmtId="165" fontId="19" fillId="0" borderId="24" xfId="0" applyNumberFormat="1" applyFont="1" applyFill="1" applyBorder="1" applyAlignment="1" applyProtection="1">
      <alignment horizontal="left" vertical="top" wrapText="1"/>
    </xf>
    <xf numFmtId="165" fontId="19" fillId="0" borderId="25" xfId="0" applyNumberFormat="1" applyFont="1" applyFill="1" applyBorder="1" applyAlignment="1" applyProtection="1">
      <alignment horizontal="left" vertical="top" wrapText="1"/>
    </xf>
    <xf numFmtId="165" fontId="19" fillId="0" borderId="26" xfId="0" applyNumberFormat="1" applyFont="1" applyFill="1" applyBorder="1" applyAlignment="1" applyProtection="1">
      <alignment horizontal="left" vertical="top" wrapText="1"/>
    </xf>
    <xf numFmtId="165" fontId="19" fillId="0" borderId="16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3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0" fontId="19" fillId="0" borderId="5" xfId="0" applyFont="1" applyFill="1" applyBorder="1" applyAlignment="1" applyProtection="1">
      <alignment horizontal="center" vertical="top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18" fillId="0" borderId="22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49" fontId="19" fillId="0" borderId="15" xfId="0" applyNumberFormat="1" applyFont="1" applyFill="1" applyBorder="1" applyAlignment="1" applyProtection="1">
      <alignment horizontal="center" vertical="top" wrapText="1"/>
    </xf>
    <xf numFmtId="49" fontId="19" fillId="0" borderId="23" xfId="0" applyNumberFormat="1" applyFont="1" applyFill="1" applyBorder="1" applyAlignment="1" applyProtection="1">
      <alignment horizontal="center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2" fontId="19" fillId="0" borderId="15" xfId="0" applyNumberFormat="1" applyFont="1" applyFill="1" applyBorder="1" applyAlignment="1" applyProtection="1">
      <alignment horizontal="center" vertical="center" wrapText="1"/>
    </xf>
    <xf numFmtId="2" fontId="19" fillId="0" borderId="23" xfId="0" applyNumberFormat="1" applyFont="1" applyFill="1" applyBorder="1" applyAlignment="1" applyProtection="1">
      <alignment horizontal="center" vertical="center" wrapText="1"/>
    </xf>
    <xf numFmtId="2" fontId="18" fillId="0" borderId="10" xfId="0" applyNumberFormat="1" applyFont="1" applyFill="1" applyBorder="1" applyAlignment="1" applyProtection="1">
      <alignment horizontal="left" vertical="top" wrapText="1"/>
    </xf>
    <xf numFmtId="2" fontId="18" fillId="0" borderId="8" xfId="0" applyNumberFormat="1" applyFont="1" applyFill="1" applyBorder="1" applyAlignment="1" applyProtection="1">
      <alignment horizontal="left" vertical="top" wrapText="1"/>
    </xf>
    <xf numFmtId="2" fontId="19" fillId="0" borderId="10" xfId="0" applyNumberFormat="1" applyFont="1" applyFill="1" applyBorder="1" applyAlignment="1" applyProtection="1">
      <alignment horizontal="left" vertical="top" wrapText="1"/>
    </xf>
    <xf numFmtId="2" fontId="19" fillId="0" borderId="8" xfId="0" applyNumberFormat="1" applyFont="1" applyFill="1" applyBorder="1" applyAlignment="1" applyProtection="1">
      <alignment horizontal="left" vertical="top" wrapText="1"/>
    </xf>
    <xf numFmtId="2" fontId="19" fillId="0" borderId="10" xfId="0" applyNumberFormat="1" applyFont="1" applyFill="1" applyBorder="1" applyAlignment="1" applyProtection="1">
      <alignment horizontal="center" vertical="top"/>
    </xf>
    <xf numFmtId="2" fontId="19" fillId="0" borderId="8" xfId="0" applyNumberFormat="1" applyFont="1" applyFill="1" applyBorder="1" applyAlignment="1" applyProtection="1">
      <alignment horizontal="center" vertical="top"/>
    </xf>
    <xf numFmtId="2" fontId="18" fillId="0" borderId="22" xfId="0" applyNumberFormat="1" applyFont="1" applyFill="1" applyBorder="1" applyAlignment="1" applyProtection="1">
      <alignment horizontal="center" vertical="center"/>
    </xf>
    <xf numFmtId="2" fontId="18" fillId="0" borderId="7" xfId="0" applyNumberFormat="1" applyFont="1" applyFill="1" applyBorder="1" applyAlignment="1" applyProtection="1">
      <alignment horizontal="center" vertical="center"/>
    </xf>
    <xf numFmtId="2" fontId="18" fillId="0" borderId="40" xfId="0" applyNumberFormat="1" applyFont="1" applyFill="1" applyBorder="1" applyAlignment="1" applyProtection="1">
      <alignment horizontal="center" vertical="center"/>
    </xf>
    <xf numFmtId="2" fontId="19" fillId="0" borderId="15" xfId="0" applyNumberFormat="1" applyFont="1" applyFill="1" applyBorder="1" applyAlignment="1" applyProtection="1">
      <alignment horizontal="center" vertical="top" wrapText="1"/>
    </xf>
    <xf numFmtId="2" fontId="19" fillId="0" borderId="23" xfId="0" applyNumberFormat="1" applyFont="1" applyFill="1" applyBorder="1" applyAlignment="1" applyProtection="1">
      <alignment horizontal="center" vertical="top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7" xfId="0" applyNumberFormat="1" applyFont="1" applyFill="1" applyBorder="1" applyAlignment="1" applyProtection="1">
      <alignment horizontal="center" vertical="top" wrapText="1"/>
    </xf>
    <xf numFmtId="165" fontId="19" fillId="0" borderId="2" xfId="0" applyNumberFormat="1" applyFont="1" applyFill="1" applyBorder="1" applyAlignment="1" applyProtection="1">
      <alignment horizontal="center" vertical="top" wrapText="1"/>
    </xf>
    <xf numFmtId="2" fontId="15" fillId="0" borderId="4" xfId="0" applyNumberFormat="1" applyFont="1" applyFill="1" applyBorder="1" applyAlignment="1">
      <alignment vertical="top"/>
    </xf>
    <xf numFmtId="2" fontId="15" fillId="0" borderId="7" xfId="0" applyNumberFormat="1" applyFont="1" applyFill="1" applyBorder="1" applyAlignment="1">
      <alignment vertical="top"/>
    </xf>
    <xf numFmtId="2" fontId="15" fillId="0" borderId="2" xfId="0" applyNumberFormat="1" applyFont="1" applyFill="1" applyBorder="1" applyAlignment="1">
      <alignment vertical="top"/>
    </xf>
    <xf numFmtId="2" fontId="19" fillId="0" borderId="25" xfId="0" applyNumberFormat="1" applyFont="1" applyFill="1" applyBorder="1" applyAlignment="1" applyProtection="1">
      <alignment horizontal="left" vertical="top" wrapText="1"/>
    </xf>
    <xf numFmtId="2" fontId="19" fillId="0" borderId="26" xfId="0" applyNumberFormat="1" applyFont="1" applyFill="1" applyBorder="1" applyAlignment="1" applyProtection="1">
      <alignment horizontal="left" vertical="top" wrapText="1"/>
    </xf>
    <xf numFmtId="2" fontId="19" fillId="0" borderId="0" xfId="0" applyNumberFormat="1" applyFont="1" applyFill="1" applyBorder="1" applyAlignment="1" applyProtection="1">
      <alignment horizontal="left" vertical="top" wrapText="1"/>
    </xf>
    <xf numFmtId="2" fontId="19" fillId="0" borderId="13" xfId="0" applyNumberFormat="1" applyFont="1" applyFill="1" applyBorder="1" applyAlignment="1" applyProtection="1">
      <alignment horizontal="left" vertical="top" wrapText="1"/>
    </xf>
    <xf numFmtId="2" fontId="0" fillId="0" borderId="25" xfId="0" applyNumberFormat="1" applyFill="1" applyBorder="1" applyAlignment="1">
      <alignment horizontal="left" vertical="top" wrapText="1"/>
    </xf>
    <xf numFmtId="2" fontId="0" fillId="0" borderId="26" xfId="0" applyNumberFormat="1" applyFill="1" applyBorder="1" applyAlignment="1">
      <alignment horizontal="left" vertical="top" wrapText="1"/>
    </xf>
    <xf numFmtId="2" fontId="0" fillId="0" borderId="0" xfId="0" applyNumberFormat="1" applyFill="1" applyAlignment="1">
      <alignment horizontal="left" vertical="top" wrapText="1"/>
    </xf>
    <xf numFmtId="2" fontId="0" fillId="0" borderId="13" xfId="0" applyNumberFormat="1" applyFill="1" applyBorder="1" applyAlignment="1">
      <alignment horizontal="left" vertical="top" wrapText="1"/>
    </xf>
    <xf numFmtId="2" fontId="18" fillId="0" borderId="17" xfId="0" applyNumberFormat="1" applyFont="1" applyFill="1" applyBorder="1" applyAlignment="1" applyProtection="1">
      <alignment horizontal="left" vertical="top" wrapText="1"/>
    </xf>
    <xf numFmtId="2" fontId="18" fillId="0" borderId="18" xfId="0" applyNumberFormat="1" applyFont="1" applyFill="1" applyBorder="1" applyAlignment="1" applyProtection="1">
      <alignment horizontal="left" vertical="top" wrapText="1"/>
    </xf>
    <xf numFmtId="2" fontId="18" fillId="0" borderId="19" xfId="0" applyNumberFormat="1" applyFont="1" applyFill="1" applyBorder="1" applyAlignment="1" applyProtection="1">
      <alignment horizontal="left" vertical="top" wrapText="1"/>
    </xf>
    <xf numFmtId="2" fontId="18" fillId="0" borderId="16" xfId="0" applyNumberFormat="1" applyFont="1" applyFill="1" applyBorder="1" applyAlignment="1" applyProtection="1">
      <alignment horizontal="left" vertical="top" wrapText="1"/>
    </xf>
    <xf numFmtId="2" fontId="18" fillId="0" borderId="0" xfId="0" applyNumberFormat="1" applyFont="1" applyFill="1" applyBorder="1" applyAlignment="1" applyProtection="1">
      <alignment horizontal="left" vertical="top" wrapText="1"/>
    </xf>
    <xf numFmtId="0" fontId="22" fillId="3" borderId="0" xfId="0" applyFont="1" applyFill="1" applyAlignment="1" applyProtection="1">
      <alignment horizontal="center" vertical="top" wrapText="1"/>
    </xf>
    <xf numFmtId="0" fontId="22" fillId="3" borderId="6" xfId="0" applyFont="1" applyFill="1" applyBorder="1" applyAlignment="1" applyProtection="1">
      <alignment horizontal="center" vertical="center"/>
    </xf>
    <xf numFmtId="0" fontId="22" fillId="3" borderId="25" xfId="0" applyFont="1" applyFill="1" applyBorder="1" applyAlignment="1" applyProtection="1">
      <alignment horizontal="center" vertical="top"/>
    </xf>
    <xf numFmtId="0" fontId="3" fillId="0" borderId="20" xfId="0" applyFont="1" applyFill="1" applyBorder="1" applyAlignment="1" applyProtection="1">
      <alignment horizontal="center" vertical="top"/>
    </xf>
    <xf numFmtId="165" fontId="19" fillId="0" borderId="27" xfId="0" applyNumberFormat="1" applyFont="1" applyFill="1" applyBorder="1" applyAlignment="1" applyProtection="1">
      <alignment horizontal="center" vertical="center" wrapText="1"/>
    </xf>
    <xf numFmtId="165" fontId="19" fillId="0" borderId="23" xfId="0" applyNumberFormat="1" applyFont="1" applyFill="1" applyBorder="1" applyAlignment="1" applyProtection="1">
      <alignment horizontal="center" vertical="center" wrapText="1"/>
    </xf>
    <xf numFmtId="165" fontId="19" fillId="0" borderId="28" xfId="0" applyNumberFormat="1" applyFont="1" applyFill="1" applyBorder="1" applyAlignment="1" applyProtection="1">
      <alignment horizontal="center" vertical="center" wrapText="1"/>
    </xf>
    <xf numFmtId="165" fontId="19" fillId="0" borderId="44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50" xfId="0" applyNumberFormat="1" applyFont="1" applyFill="1" applyBorder="1" applyAlignment="1" applyProtection="1">
      <alignment horizontal="center" vertical="center" wrapText="1"/>
    </xf>
    <xf numFmtId="165" fontId="19" fillId="0" borderId="18" xfId="0" applyNumberFormat="1" applyFont="1" applyFill="1" applyBorder="1" applyAlignment="1" applyProtection="1">
      <alignment horizontal="center" vertical="center" wrapText="1"/>
    </xf>
    <xf numFmtId="165" fontId="19" fillId="0" borderId="19" xfId="0" applyNumberFormat="1" applyFont="1" applyFill="1" applyBorder="1" applyAlignment="1" applyProtection="1">
      <alignment horizontal="center" vertical="center" wrapText="1"/>
    </xf>
    <xf numFmtId="165" fontId="19" fillId="0" borderId="50" xfId="0" applyNumberFormat="1" applyFont="1" applyFill="1" applyBorder="1" applyAlignment="1" applyProtection="1">
      <alignment horizontal="center" vertical="top" wrapText="1"/>
    </xf>
    <xf numFmtId="165" fontId="19" fillId="0" borderId="18" xfId="0" applyNumberFormat="1" applyFont="1" applyFill="1" applyBorder="1" applyAlignment="1" applyProtection="1">
      <alignment horizontal="center" vertical="top" wrapText="1"/>
    </xf>
    <xf numFmtId="165" fontId="19" fillId="0" borderId="19" xfId="0" applyNumberFormat="1" applyFont="1" applyFill="1" applyBorder="1" applyAlignment="1" applyProtection="1">
      <alignment horizontal="center" vertical="top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2" fontId="19" fillId="0" borderId="10" xfId="0" applyNumberFormat="1" applyFont="1" applyFill="1" applyBorder="1" applyAlignment="1" applyProtection="1">
      <alignment horizontal="center" vertical="center" wrapText="1"/>
    </xf>
    <xf numFmtId="2" fontId="19" fillId="0" borderId="5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30" xfId="0" applyNumberFormat="1" applyFont="1" applyFill="1" applyBorder="1" applyAlignment="1" applyProtection="1">
      <alignment horizontal="center" vertical="top" wrapText="1"/>
    </xf>
    <xf numFmtId="165" fontId="19" fillId="0" borderId="25" xfId="0" applyNumberFormat="1" applyFont="1" applyFill="1" applyBorder="1" applyAlignment="1" applyProtection="1">
      <alignment horizontal="center" vertical="top" wrapText="1"/>
    </xf>
    <xf numFmtId="165" fontId="19" fillId="0" borderId="26" xfId="0" applyNumberFormat="1" applyFont="1" applyFill="1" applyBorder="1" applyAlignment="1" applyProtection="1">
      <alignment horizontal="center" vertical="top" wrapText="1"/>
    </xf>
    <xf numFmtId="2" fontId="19" fillId="0" borderId="30" xfId="0" applyNumberFormat="1" applyFont="1" applyFill="1" applyBorder="1" applyAlignment="1" applyProtection="1">
      <alignment horizontal="left" vertical="top" wrapText="1"/>
    </xf>
    <xf numFmtId="2" fontId="0" fillId="0" borderId="25" xfId="0" applyNumberFormat="1" applyFill="1" applyBorder="1"/>
    <xf numFmtId="2" fontId="0" fillId="0" borderId="26" xfId="0" applyNumberFormat="1" applyFill="1" applyBorder="1"/>
    <xf numFmtId="2" fontId="0" fillId="0" borderId="9" xfId="0" applyNumberFormat="1" applyFill="1" applyBorder="1"/>
    <xf numFmtId="2" fontId="0" fillId="0" borderId="0" xfId="0" applyNumberFormat="1" applyFill="1"/>
    <xf numFmtId="2" fontId="0" fillId="0" borderId="13" xfId="0" applyNumberFormat="1" applyFill="1" applyBorder="1"/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Fill="1" applyAlignment="1">
      <alignment horizontal="justify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2" fontId="19" fillId="0" borderId="10" xfId="0" applyNumberFormat="1" applyFont="1" applyFill="1" applyBorder="1" applyAlignment="1" applyProtection="1">
      <alignment horizontal="center" vertical="top" wrapText="1"/>
    </xf>
    <xf numFmtId="2" fontId="19" fillId="0" borderId="24" xfId="0" applyNumberFormat="1" applyFont="1" applyFill="1" applyBorder="1" applyAlignment="1" applyProtection="1">
      <alignment horizontal="left" vertical="top" wrapText="1"/>
    </xf>
    <xf numFmtId="2" fontId="0" fillId="0" borderId="16" xfId="0" applyNumberFormat="1" applyFill="1" applyBorder="1"/>
    <xf numFmtId="2" fontId="0" fillId="0" borderId="8" xfId="0" applyNumberFormat="1" applyBorder="1"/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right" vertical="top"/>
    </xf>
    <xf numFmtId="0" fontId="18" fillId="0" borderId="0" xfId="0" applyFont="1" applyAlignment="1">
      <alignment horizontal="center" vertical="top" wrapText="1"/>
    </xf>
    <xf numFmtId="3" fontId="3" fillId="0" borderId="27" xfId="0" applyNumberFormat="1" applyFont="1" applyBorder="1" applyAlignment="1">
      <alignment horizontal="center" vertical="top" wrapText="1"/>
    </xf>
    <xf numFmtId="3" fontId="3" fillId="0" borderId="28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23" fillId="0" borderId="0" xfId="0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2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8" fillId="3" borderId="6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left" vertical="center" wrapText="1"/>
    </xf>
    <xf numFmtId="3" fontId="3" fillId="3" borderId="0" xfId="0" applyNumberFormat="1" applyFont="1" applyFill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353" t="s">
        <v>39</v>
      </c>
      <c r="B1" s="354"/>
      <c r="C1" s="355" t="s">
        <v>40</v>
      </c>
      <c r="D1" s="347" t="s">
        <v>44</v>
      </c>
      <c r="E1" s="348"/>
      <c r="F1" s="349"/>
      <c r="G1" s="347" t="s">
        <v>17</v>
      </c>
      <c r="H1" s="348"/>
      <c r="I1" s="349"/>
      <c r="J1" s="347" t="s">
        <v>18</v>
      </c>
      <c r="K1" s="348"/>
      <c r="L1" s="349"/>
      <c r="M1" s="347" t="s">
        <v>22</v>
      </c>
      <c r="N1" s="348"/>
      <c r="O1" s="349"/>
      <c r="P1" s="350" t="s">
        <v>23</v>
      </c>
      <c r="Q1" s="351"/>
      <c r="R1" s="347" t="s">
        <v>24</v>
      </c>
      <c r="S1" s="348"/>
      <c r="T1" s="349"/>
      <c r="U1" s="347" t="s">
        <v>25</v>
      </c>
      <c r="V1" s="348"/>
      <c r="W1" s="349"/>
      <c r="X1" s="350" t="s">
        <v>26</v>
      </c>
      <c r="Y1" s="352"/>
      <c r="Z1" s="351"/>
      <c r="AA1" s="350" t="s">
        <v>27</v>
      </c>
      <c r="AB1" s="351"/>
      <c r="AC1" s="347" t="s">
        <v>28</v>
      </c>
      <c r="AD1" s="348"/>
      <c r="AE1" s="349"/>
      <c r="AF1" s="347" t="s">
        <v>29</v>
      </c>
      <c r="AG1" s="348"/>
      <c r="AH1" s="349"/>
      <c r="AI1" s="347" t="s">
        <v>30</v>
      </c>
      <c r="AJ1" s="348"/>
      <c r="AK1" s="349"/>
      <c r="AL1" s="350" t="s">
        <v>31</v>
      </c>
      <c r="AM1" s="351"/>
      <c r="AN1" s="347" t="s">
        <v>32</v>
      </c>
      <c r="AO1" s="348"/>
      <c r="AP1" s="349"/>
      <c r="AQ1" s="347" t="s">
        <v>33</v>
      </c>
      <c r="AR1" s="348"/>
      <c r="AS1" s="349"/>
      <c r="AT1" s="347" t="s">
        <v>34</v>
      </c>
      <c r="AU1" s="348"/>
      <c r="AV1" s="349"/>
    </row>
    <row r="2" spans="1:48" ht="39" customHeight="1" x14ac:dyDescent="0.25">
      <c r="A2" s="354"/>
      <c r="B2" s="354"/>
      <c r="C2" s="355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355" t="s">
        <v>82</v>
      </c>
      <c r="B3" s="355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355"/>
      <c r="B4" s="355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355"/>
      <c r="B5" s="355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355"/>
      <c r="B6" s="355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355"/>
      <c r="B7" s="355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355"/>
      <c r="B8" s="355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355"/>
      <c r="B9" s="355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356" t="s">
        <v>57</v>
      </c>
      <c r="B1" s="356"/>
      <c r="C1" s="356"/>
      <c r="D1" s="356"/>
      <c r="E1" s="356"/>
    </row>
    <row r="2" spans="1:5" x14ac:dyDescent="0.25">
      <c r="A2" s="12"/>
      <c r="B2" s="12"/>
      <c r="C2" s="12"/>
      <c r="D2" s="12"/>
      <c r="E2" s="12"/>
    </row>
    <row r="3" spans="1:5" x14ac:dyDescent="0.25">
      <c r="A3" s="357" t="s">
        <v>129</v>
      </c>
      <c r="B3" s="357"/>
      <c r="C3" s="357"/>
      <c r="D3" s="357"/>
      <c r="E3" s="357"/>
    </row>
    <row r="4" spans="1:5" ht="45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358" t="s">
        <v>78</v>
      </c>
      <c r="B26" s="358"/>
      <c r="C26" s="358"/>
      <c r="D26" s="358"/>
      <c r="E26" s="358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358" t="s">
        <v>79</v>
      </c>
      <c r="B28" s="358"/>
      <c r="C28" s="358"/>
      <c r="D28" s="358"/>
      <c r="E28" s="358"/>
    </row>
    <row r="29" spans="1:5" x14ac:dyDescent="0.25">
      <c r="A29" s="358"/>
      <c r="B29" s="358"/>
      <c r="C29" s="358"/>
      <c r="D29" s="358"/>
      <c r="E29" s="358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381" t="s">
        <v>45</v>
      </c>
      <c r="C3" s="381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369" t="s">
        <v>1</v>
      </c>
      <c r="B5" s="364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 x14ac:dyDescent="0.2">
      <c r="A6" s="369"/>
      <c r="B6" s="364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369"/>
      <c r="B7" s="364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369" t="s">
        <v>3</v>
      </c>
      <c r="B8" s="364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82" t="s">
        <v>204</v>
      </c>
      <c r="N8" s="383"/>
      <c r="O8" s="384"/>
      <c r="P8" s="56"/>
      <c r="Q8" s="56"/>
    </row>
    <row r="9" spans="1:256" ht="33.75" customHeight="1" x14ac:dyDescent="0.2">
      <c r="A9" s="369"/>
      <c r="B9" s="364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369" t="s">
        <v>4</v>
      </c>
      <c r="B10" s="364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369"/>
      <c r="B11" s="364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369" t="s">
        <v>5</v>
      </c>
      <c r="B12" s="364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369"/>
      <c r="B13" s="364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369" t="s">
        <v>9</v>
      </c>
      <c r="B14" s="364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369"/>
      <c r="B15" s="364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65"/>
      <c r="AJ16" s="365"/>
      <c r="AK16" s="365"/>
      <c r="AZ16" s="365"/>
      <c r="BA16" s="365"/>
      <c r="BB16" s="365"/>
      <c r="BQ16" s="365"/>
      <c r="BR16" s="365"/>
      <c r="BS16" s="365"/>
      <c r="CH16" s="365"/>
      <c r="CI16" s="365"/>
      <c r="CJ16" s="365"/>
      <c r="CY16" s="365"/>
      <c r="CZ16" s="365"/>
      <c r="DA16" s="365"/>
      <c r="DP16" s="365"/>
      <c r="DQ16" s="365"/>
      <c r="DR16" s="365"/>
      <c r="EG16" s="365"/>
      <c r="EH16" s="365"/>
      <c r="EI16" s="365"/>
      <c r="EX16" s="365"/>
      <c r="EY16" s="365"/>
      <c r="EZ16" s="365"/>
      <c r="FO16" s="365"/>
      <c r="FP16" s="365"/>
      <c r="FQ16" s="365"/>
      <c r="GF16" s="365"/>
      <c r="GG16" s="365"/>
      <c r="GH16" s="365"/>
      <c r="GW16" s="365"/>
      <c r="GX16" s="365"/>
      <c r="GY16" s="365"/>
      <c r="HN16" s="365"/>
      <c r="HO16" s="365"/>
      <c r="HP16" s="365"/>
      <c r="IE16" s="365"/>
      <c r="IF16" s="365"/>
      <c r="IG16" s="365"/>
      <c r="IV16" s="365"/>
    </row>
    <row r="17" spans="1:17" ht="320.25" customHeight="1" x14ac:dyDescent="0.2">
      <c r="A17" s="369" t="s">
        <v>6</v>
      </c>
      <c r="B17" s="364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369"/>
      <c r="B18" s="364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369" t="s">
        <v>7</v>
      </c>
      <c r="B19" s="364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369"/>
      <c r="B20" s="364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369" t="s">
        <v>8</v>
      </c>
      <c r="B21" s="364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369"/>
      <c r="B22" s="364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374" t="s">
        <v>14</v>
      </c>
      <c r="B23" s="370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375"/>
      <c r="B24" s="370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373" t="s">
        <v>15</v>
      </c>
      <c r="B25" s="370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373"/>
      <c r="B26" s="370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369" t="s">
        <v>93</v>
      </c>
      <c r="B31" s="364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369"/>
      <c r="B32" s="364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369" t="s">
        <v>95</v>
      </c>
      <c r="B34" s="364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369"/>
      <c r="B35" s="364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378" t="s">
        <v>97</v>
      </c>
      <c r="B36" s="371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379"/>
      <c r="B37" s="372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369" t="s">
        <v>99</v>
      </c>
      <c r="B39" s="364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66" t="s">
        <v>246</v>
      </c>
      <c r="I39" s="367"/>
      <c r="J39" s="367"/>
      <c r="K39" s="367"/>
      <c r="L39" s="367"/>
      <c r="M39" s="367"/>
      <c r="N39" s="367"/>
      <c r="O39" s="368"/>
      <c r="P39" s="55" t="s">
        <v>188</v>
      </c>
      <c r="Q39" s="56"/>
    </row>
    <row r="40" spans="1:17" ht="39.950000000000003" customHeight="1" x14ac:dyDescent="0.2">
      <c r="A40" s="369" t="s">
        <v>10</v>
      </c>
      <c r="B40" s="364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369" t="s">
        <v>100</v>
      </c>
      <c r="B41" s="364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369"/>
      <c r="B42" s="364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369" t="s">
        <v>102</v>
      </c>
      <c r="B43" s="364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61" t="s">
        <v>191</v>
      </c>
      <c r="H43" s="362"/>
      <c r="I43" s="362"/>
      <c r="J43" s="362"/>
      <c r="K43" s="362"/>
      <c r="L43" s="362"/>
      <c r="M43" s="362"/>
      <c r="N43" s="362"/>
      <c r="O43" s="363"/>
      <c r="P43" s="56"/>
      <c r="Q43" s="56"/>
    </row>
    <row r="44" spans="1:17" ht="39.950000000000003" customHeight="1" x14ac:dyDescent="0.2">
      <c r="A44" s="369"/>
      <c r="B44" s="364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369" t="s">
        <v>104</v>
      </c>
      <c r="B45" s="364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369" t="s">
        <v>12</v>
      </c>
      <c r="B46" s="364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376" t="s">
        <v>107</v>
      </c>
      <c r="B47" s="371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377"/>
      <c r="B48" s="372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376" t="s">
        <v>108</v>
      </c>
      <c r="B49" s="371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377"/>
      <c r="B50" s="372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369" t="s">
        <v>110</v>
      </c>
      <c r="B51" s="364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369"/>
      <c r="B52" s="364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369" t="s">
        <v>113</v>
      </c>
      <c r="B53" s="364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369"/>
      <c r="B54" s="364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369" t="s">
        <v>114</v>
      </c>
      <c r="B55" s="364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369"/>
      <c r="B56" s="364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369" t="s">
        <v>116</v>
      </c>
      <c r="B57" s="364" t="s">
        <v>117</v>
      </c>
      <c r="C57" s="53" t="s">
        <v>20</v>
      </c>
      <c r="D57" s="93" t="s">
        <v>234</v>
      </c>
      <c r="E57" s="92"/>
      <c r="F57" s="92" t="s">
        <v>235</v>
      </c>
      <c r="G57" s="385" t="s">
        <v>232</v>
      </c>
      <c r="H57" s="385"/>
      <c r="I57" s="92" t="s">
        <v>236</v>
      </c>
      <c r="J57" s="92" t="s">
        <v>237</v>
      </c>
      <c r="K57" s="382" t="s">
        <v>238</v>
      </c>
      <c r="L57" s="383"/>
      <c r="M57" s="383"/>
      <c r="N57" s="383"/>
      <c r="O57" s="384"/>
      <c r="P57" s="88" t="s">
        <v>198</v>
      </c>
      <c r="Q57" s="56"/>
    </row>
    <row r="58" spans="1:17" ht="39.950000000000003" customHeight="1" x14ac:dyDescent="0.2">
      <c r="A58" s="369"/>
      <c r="B58" s="364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374" t="s">
        <v>119</v>
      </c>
      <c r="B59" s="374" t="s">
        <v>118</v>
      </c>
      <c r="C59" s="374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380"/>
      <c r="B60" s="380"/>
      <c r="C60" s="380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380"/>
      <c r="B61" s="380"/>
      <c r="C61" s="375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375"/>
      <c r="B62" s="375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369" t="s">
        <v>120</v>
      </c>
      <c r="B63" s="364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369"/>
      <c r="B64" s="364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373" t="s">
        <v>122</v>
      </c>
      <c r="B65" s="370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373"/>
      <c r="B66" s="370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369" t="s">
        <v>124</v>
      </c>
      <c r="B67" s="364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369"/>
      <c r="B68" s="364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376" t="s">
        <v>126</v>
      </c>
      <c r="B69" s="371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377"/>
      <c r="B70" s="372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359" t="s">
        <v>254</v>
      </c>
      <c r="C73" s="359"/>
      <c r="D73" s="359"/>
      <c r="E73" s="359"/>
      <c r="F73" s="359"/>
      <c r="G73" s="359"/>
      <c r="H73" s="359"/>
      <c r="I73" s="359"/>
      <c r="J73" s="359"/>
      <c r="K73" s="359"/>
      <c r="L73" s="359"/>
      <c r="M73" s="359"/>
      <c r="N73" s="359"/>
      <c r="O73" s="359"/>
      <c r="P73" s="359"/>
      <c r="Q73" s="359"/>
      <c r="R73" s="359"/>
      <c r="S73" s="359"/>
      <c r="T73" s="359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360" t="s">
        <v>215</v>
      </c>
      <c r="C79" s="360"/>
      <c r="D79" s="360"/>
      <c r="E79" s="36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6"/>
  <sheetViews>
    <sheetView tabSelected="1" view="pageBreakPreview" topLeftCell="A4" zoomScaleSheetLayoutView="100" workbookViewId="0">
      <pane xSplit="6" ySplit="5" topLeftCell="AI9" activePane="bottomRight" state="frozen"/>
      <selection activeCell="A4" sqref="A4"/>
      <selection pane="topRight" activeCell="G4" sqref="G4"/>
      <selection pane="bottomLeft" activeCell="A9" sqref="A9"/>
      <selection pane="bottomRight" activeCell="AL39" sqref="AL39"/>
    </sheetView>
  </sheetViews>
  <sheetFormatPr defaultColWidth="9.140625" defaultRowHeight="12.75" x14ac:dyDescent="0.25"/>
  <cols>
    <col min="1" max="1" width="8" style="101" customWidth="1"/>
    <col min="2" max="2" width="21.85546875" style="101" customWidth="1"/>
    <col min="3" max="3" width="13.28515625" style="101" customWidth="1"/>
    <col min="4" max="4" width="20.7109375" style="104" customWidth="1"/>
    <col min="5" max="5" width="12.85546875" style="263" customWidth="1"/>
    <col min="6" max="6" width="14.7109375" style="263" customWidth="1"/>
    <col min="7" max="7" width="12.7109375" style="225" customWidth="1"/>
    <col min="8" max="8" width="10.28515625" style="259" customWidth="1"/>
    <col min="9" max="9" width="7.7109375" style="252" customWidth="1"/>
    <col min="10" max="10" width="9" style="230" customWidth="1"/>
    <col min="11" max="11" width="7.7109375" style="259" customWidth="1"/>
    <col min="12" max="12" width="12.28515625" style="252" customWidth="1"/>
    <col min="13" max="13" width="11.7109375" style="230" customWidth="1"/>
    <col min="14" max="14" width="7.7109375" style="259" customWidth="1"/>
    <col min="15" max="15" width="6.140625" style="252" customWidth="1"/>
    <col min="16" max="16" width="10.5703125" style="230" customWidth="1"/>
    <col min="17" max="17" width="14.28515625" style="259" customWidth="1"/>
    <col min="18" max="18" width="8.7109375" style="252" customWidth="1"/>
    <col min="19" max="19" width="10.28515625" style="230" customWidth="1"/>
    <col min="20" max="20" width="8.42578125" style="259" customWidth="1"/>
    <col min="21" max="21" width="8.140625" style="252" customWidth="1"/>
    <col min="22" max="22" width="9.7109375" style="230" customWidth="1"/>
    <col min="23" max="23" width="7.28515625" style="259" customWidth="1"/>
    <col min="24" max="24" width="7.7109375" style="252" customWidth="1"/>
    <col min="25" max="25" width="9.42578125" style="230" customWidth="1"/>
    <col min="26" max="26" width="9.5703125" style="259" customWidth="1"/>
    <col min="27" max="27" width="4.7109375" style="271" hidden="1" customWidth="1"/>
    <col min="28" max="28" width="4" style="271" hidden="1" customWidth="1"/>
    <col min="29" max="29" width="6.85546875" style="252" customWidth="1"/>
    <col min="30" max="30" width="12.140625" style="230" customWidth="1"/>
    <col min="31" max="31" width="7.5703125" style="259" customWidth="1"/>
    <col min="32" max="32" width="5.5703125" style="271" hidden="1" customWidth="1"/>
    <col min="33" max="33" width="7.5703125" style="252" customWidth="1"/>
    <col min="34" max="34" width="9.28515625" style="230" customWidth="1"/>
    <col min="35" max="35" width="7.85546875" style="259" customWidth="1"/>
    <col min="36" max="36" width="6" style="271" hidden="1" customWidth="1"/>
    <col min="37" max="37" width="7.85546875" style="271" hidden="1" customWidth="1"/>
    <col min="38" max="38" width="7.85546875" style="252" customWidth="1"/>
    <col min="39" max="39" width="10.140625" style="230" customWidth="1"/>
    <col min="40" max="40" width="9" style="259" customWidth="1"/>
    <col min="41" max="41" width="6.42578125" style="271" hidden="1" customWidth="1"/>
    <col min="42" max="42" width="0.7109375" style="271" hidden="1" customWidth="1"/>
    <col min="43" max="43" width="10.140625" style="252" customWidth="1"/>
    <col min="44" max="44" width="11.5703125" style="230" customWidth="1"/>
    <col min="45" max="45" width="8.7109375" style="259" customWidth="1"/>
    <col min="46" max="46" width="5" style="271" hidden="1" customWidth="1"/>
    <col min="47" max="47" width="7.140625" style="271" hidden="1" customWidth="1"/>
    <col min="48" max="48" width="7.140625" style="252" customWidth="1"/>
    <col min="49" max="49" width="9.42578125" style="230" customWidth="1"/>
    <col min="50" max="50" width="7.28515625" style="259" customWidth="1"/>
    <col min="51" max="51" width="7.7109375" style="252" customWidth="1"/>
    <col min="52" max="52" width="10.140625" style="230" customWidth="1"/>
    <col min="53" max="53" width="21.5703125" style="95" customWidth="1"/>
    <col min="54" max="16384" width="9.140625" style="95"/>
  </cols>
  <sheetData>
    <row r="1" spans="1:53" ht="18.75" x14ac:dyDescent="0.25">
      <c r="A1" s="288"/>
      <c r="B1" s="288"/>
      <c r="C1" s="288"/>
      <c r="D1" s="289"/>
      <c r="E1" s="290"/>
      <c r="F1" s="290"/>
      <c r="G1" s="291"/>
      <c r="H1" s="292"/>
      <c r="I1" s="292"/>
      <c r="J1" s="293"/>
      <c r="K1" s="292"/>
      <c r="L1" s="292"/>
      <c r="M1" s="293"/>
      <c r="N1" s="292"/>
      <c r="O1" s="292"/>
      <c r="P1" s="293"/>
      <c r="Q1" s="292"/>
      <c r="R1" s="292"/>
      <c r="S1" s="293"/>
      <c r="T1" s="292"/>
      <c r="U1" s="292"/>
      <c r="V1" s="293"/>
      <c r="W1" s="292"/>
      <c r="X1" s="292"/>
      <c r="Y1" s="293"/>
      <c r="Z1" s="292"/>
      <c r="AA1" s="292"/>
      <c r="AB1" s="292"/>
      <c r="AC1" s="292"/>
      <c r="AD1" s="293"/>
      <c r="AE1" s="292"/>
      <c r="AF1" s="292"/>
      <c r="AG1" s="292"/>
      <c r="AH1" s="293"/>
      <c r="AI1" s="292"/>
      <c r="AJ1" s="292"/>
      <c r="AK1" s="292"/>
      <c r="AL1" s="292"/>
      <c r="AM1" s="293"/>
      <c r="AN1" s="292"/>
      <c r="AO1" s="292"/>
      <c r="AP1" s="292"/>
      <c r="AQ1" s="292"/>
      <c r="AR1" s="293"/>
      <c r="AS1" s="292"/>
      <c r="AT1" s="292"/>
      <c r="AU1" s="292"/>
      <c r="AV1" s="292"/>
      <c r="AW1" s="293"/>
      <c r="AX1" s="292"/>
      <c r="AY1" s="292"/>
      <c r="AZ1" s="293"/>
      <c r="BA1" s="294" t="s">
        <v>281</v>
      </c>
    </row>
    <row r="2" spans="1:53" s="105" customFormat="1" ht="24" customHeight="1" x14ac:dyDescent="0.25">
      <c r="A2" s="444" t="s">
        <v>261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444"/>
      <c r="AD2" s="444"/>
      <c r="AE2" s="444"/>
      <c r="AF2" s="444"/>
      <c r="AG2" s="444"/>
      <c r="AH2" s="444"/>
      <c r="AI2" s="444"/>
      <c r="AJ2" s="444"/>
      <c r="AK2" s="444"/>
      <c r="AL2" s="444"/>
      <c r="AM2" s="444"/>
      <c r="AN2" s="444"/>
      <c r="AO2" s="444"/>
      <c r="AP2" s="444"/>
      <c r="AQ2" s="444"/>
      <c r="AR2" s="444"/>
      <c r="AS2" s="444"/>
      <c r="AT2" s="444"/>
      <c r="AU2" s="444"/>
      <c r="AV2" s="444"/>
      <c r="AW2" s="444"/>
      <c r="AX2" s="444"/>
      <c r="AY2" s="444"/>
      <c r="AZ2" s="444"/>
      <c r="BA2" s="444"/>
    </row>
    <row r="3" spans="1:53" s="96" customFormat="1" ht="17.25" customHeight="1" x14ac:dyDescent="0.25">
      <c r="A3" s="445" t="s">
        <v>294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5"/>
      <c r="AA3" s="445"/>
      <c r="AB3" s="445"/>
      <c r="AC3" s="445"/>
      <c r="AD3" s="445"/>
      <c r="AE3" s="445"/>
      <c r="AF3" s="445"/>
      <c r="AG3" s="445"/>
      <c r="AH3" s="445"/>
      <c r="AI3" s="445"/>
      <c r="AJ3" s="445"/>
      <c r="AK3" s="445"/>
      <c r="AL3" s="445"/>
      <c r="AM3" s="445"/>
      <c r="AN3" s="445"/>
      <c r="AO3" s="445"/>
      <c r="AP3" s="445"/>
      <c r="AQ3" s="445"/>
      <c r="AR3" s="445"/>
      <c r="AS3" s="445"/>
      <c r="AT3" s="445"/>
      <c r="AU3" s="445"/>
      <c r="AV3" s="445"/>
      <c r="AW3" s="445"/>
      <c r="AX3" s="445"/>
      <c r="AY3" s="445"/>
      <c r="AZ3" s="445"/>
      <c r="BA3" s="445"/>
    </row>
    <row r="4" spans="1:53" s="97" customFormat="1" ht="24" customHeight="1" x14ac:dyDescent="0.25">
      <c r="A4" s="446" t="s">
        <v>328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446"/>
      <c r="AF4" s="446"/>
      <c r="AG4" s="446"/>
      <c r="AH4" s="446"/>
      <c r="AI4" s="446"/>
      <c r="AJ4" s="446"/>
      <c r="AK4" s="446"/>
      <c r="AL4" s="446"/>
      <c r="AM4" s="446"/>
      <c r="AN4" s="446"/>
      <c r="AO4" s="446"/>
      <c r="AP4" s="446"/>
      <c r="AQ4" s="446"/>
      <c r="AR4" s="446"/>
      <c r="AS4" s="446"/>
      <c r="AT4" s="446"/>
      <c r="AU4" s="446"/>
      <c r="AV4" s="446"/>
      <c r="AW4" s="446"/>
      <c r="AX4" s="446"/>
      <c r="AY4" s="446"/>
      <c r="AZ4" s="446"/>
      <c r="BA4" s="446"/>
    </row>
    <row r="5" spans="1:53" ht="13.5" thickBot="1" x14ac:dyDescent="0.3">
      <c r="A5" s="447"/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7"/>
      <c r="AK5" s="447"/>
      <c r="AL5" s="447"/>
      <c r="AM5" s="447"/>
      <c r="AN5" s="447"/>
      <c r="AO5" s="277"/>
      <c r="AP5" s="277"/>
      <c r="AQ5" s="278"/>
      <c r="AR5" s="237"/>
      <c r="AS5" s="279"/>
      <c r="AT5" s="280"/>
      <c r="AU5" s="280"/>
      <c r="AV5" s="281"/>
      <c r="AW5" s="238"/>
      <c r="AX5" s="282"/>
      <c r="AY5" s="283"/>
      <c r="AZ5" s="239"/>
      <c r="BA5" s="98" t="s">
        <v>257</v>
      </c>
    </row>
    <row r="6" spans="1:53" ht="15" customHeight="1" x14ac:dyDescent="0.25">
      <c r="A6" s="448" t="s">
        <v>0</v>
      </c>
      <c r="B6" s="451" t="s">
        <v>270</v>
      </c>
      <c r="C6" s="451" t="s">
        <v>259</v>
      </c>
      <c r="D6" s="451" t="s">
        <v>40</v>
      </c>
      <c r="E6" s="454" t="s">
        <v>256</v>
      </c>
      <c r="F6" s="455"/>
      <c r="G6" s="456"/>
      <c r="H6" s="457" t="s">
        <v>255</v>
      </c>
      <c r="I6" s="458"/>
      <c r="J6" s="458"/>
      <c r="K6" s="458"/>
      <c r="L6" s="458"/>
      <c r="M6" s="458"/>
      <c r="N6" s="458"/>
      <c r="O6" s="458"/>
      <c r="P6" s="458"/>
      <c r="Q6" s="458"/>
      <c r="R6" s="458"/>
      <c r="S6" s="458"/>
      <c r="T6" s="458"/>
      <c r="U6" s="458"/>
      <c r="V6" s="458"/>
      <c r="W6" s="458"/>
      <c r="X6" s="458"/>
      <c r="Y6" s="458"/>
      <c r="Z6" s="458"/>
      <c r="AA6" s="458"/>
      <c r="AB6" s="458"/>
      <c r="AC6" s="458"/>
      <c r="AD6" s="458"/>
      <c r="AE6" s="458"/>
      <c r="AF6" s="458"/>
      <c r="AG6" s="458"/>
      <c r="AH6" s="458"/>
      <c r="AI6" s="458"/>
      <c r="AJ6" s="458"/>
      <c r="AK6" s="458"/>
      <c r="AL6" s="458"/>
      <c r="AM6" s="458"/>
      <c r="AN6" s="458"/>
      <c r="AO6" s="458"/>
      <c r="AP6" s="458"/>
      <c r="AQ6" s="458"/>
      <c r="AR6" s="458"/>
      <c r="AS6" s="458"/>
      <c r="AT6" s="458"/>
      <c r="AU6" s="458"/>
      <c r="AV6" s="458"/>
      <c r="AW6" s="458"/>
      <c r="AX6" s="458"/>
      <c r="AY6" s="458"/>
      <c r="AZ6" s="459"/>
      <c r="BA6" s="460" t="s">
        <v>287</v>
      </c>
    </row>
    <row r="7" spans="1:53" ht="28.5" customHeight="1" x14ac:dyDescent="0.25">
      <c r="A7" s="449"/>
      <c r="B7" s="452"/>
      <c r="C7" s="452"/>
      <c r="D7" s="452"/>
      <c r="E7" s="463" t="s">
        <v>329</v>
      </c>
      <c r="F7" s="463" t="s">
        <v>288</v>
      </c>
      <c r="G7" s="465" t="s">
        <v>19</v>
      </c>
      <c r="H7" s="467" t="s">
        <v>17</v>
      </c>
      <c r="I7" s="468"/>
      <c r="J7" s="469"/>
      <c r="K7" s="425" t="s">
        <v>18</v>
      </c>
      <c r="L7" s="426"/>
      <c r="M7" s="427"/>
      <c r="N7" s="425" t="s">
        <v>22</v>
      </c>
      <c r="O7" s="426"/>
      <c r="P7" s="427"/>
      <c r="Q7" s="425" t="s">
        <v>24</v>
      </c>
      <c r="R7" s="426"/>
      <c r="S7" s="427"/>
      <c r="T7" s="425" t="s">
        <v>25</v>
      </c>
      <c r="U7" s="426"/>
      <c r="V7" s="427"/>
      <c r="W7" s="425" t="s">
        <v>26</v>
      </c>
      <c r="X7" s="426"/>
      <c r="Y7" s="427"/>
      <c r="Z7" s="425" t="s">
        <v>28</v>
      </c>
      <c r="AA7" s="426"/>
      <c r="AB7" s="426"/>
      <c r="AC7" s="483"/>
      <c r="AD7" s="484"/>
      <c r="AE7" s="425" t="s">
        <v>29</v>
      </c>
      <c r="AF7" s="426"/>
      <c r="AG7" s="483"/>
      <c r="AH7" s="484"/>
      <c r="AI7" s="425" t="s">
        <v>30</v>
      </c>
      <c r="AJ7" s="426"/>
      <c r="AK7" s="426"/>
      <c r="AL7" s="483"/>
      <c r="AM7" s="484"/>
      <c r="AN7" s="425" t="s">
        <v>32</v>
      </c>
      <c r="AO7" s="426"/>
      <c r="AP7" s="426"/>
      <c r="AQ7" s="483"/>
      <c r="AR7" s="484"/>
      <c r="AS7" s="425" t="s">
        <v>33</v>
      </c>
      <c r="AT7" s="426"/>
      <c r="AU7" s="426"/>
      <c r="AV7" s="483"/>
      <c r="AW7" s="484"/>
      <c r="AX7" s="425" t="s">
        <v>34</v>
      </c>
      <c r="AY7" s="426"/>
      <c r="AZ7" s="427"/>
      <c r="BA7" s="461"/>
    </row>
    <row r="8" spans="1:53" ht="40.9" customHeight="1" x14ac:dyDescent="0.25">
      <c r="A8" s="450"/>
      <c r="B8" s="453"/>
      <c r="C8" s="453"/>
      <c r="D8" s="453"/>
      <c r="E8" s="464"/>
      <c r="F8" s="464"/>
      <c r="G8" s="466"/>
      <c r="H8" s="333" t="s">
        <v>20</v>
      </c>
      <c r="I8" s="334" t="s">
        <v>21</v>
      </c>
      <c r="J8" s="335" t="s">
        <v>19</v>
      </c>
      <c r="K8" s="336" t="s">
        <v>20</v>
      </c>
      <c r="L8" s="334" t="s">
        <v>21</v>
      </c>
      <c r="M8" s="335" t="s">
        <v>19</v>
      </c>
      <c r="N8" s="261" t="s">
        <v>20</v>
      </c>
      <c r="O8" s="334" t="s">
        <v>21</v>
      </c>
      <c r="P8" s="113" t="s">
        <v>19</v>
      </c>
      <c r="Q8" s="262" t="s">
        <v>20</v>
      </c>
      <c r="R8" s="334" t="s">
        <v>21</v>
      </c>
      <c r="S8" s="113" t="s">
        <v>19</v>
      </c>
      <c r="T8" s="262" t="s">
        <v>20</v>
      </c>
      <c r="U8" s="334" t="s">
        <v>21</v>
      </c>
      <c r="V8" s="113" t="s">
        <v>19</v>
      </c>
      <c r="W8" s="262" t="s">
        <v>20</v>
      </c>
      <c r="X8" s="334" t="s">
        <v>21</v>
      </c>
      <c r="Y8" s="113" t="s">
        <v>19</v>
      </c>
      <c r="Z8" s="262" t="s">
        <v>20</v>
      </c>
      <c r="AA8" s="331" t="s">
        <v>21</v>
      </c>
      <c r="AB8" s="272" t="s">
        <v>19</v>
      </c>
      <c r="AC8" s="334" t="s">
        <v>21</v>
      </c>
      <c r="AD8" s="113" t="s">
        <v>19</v>
      </c>
      <c r="AE8" s="262" t="s">
        <v>20</v>
      </c>
      <c r="AF8" s="275" t="s">
        <v>21</v>
      </c>
      <c r="AG8" s="334" t="s">
        <v>21</v>
      </c>
      <c r="AH8" s="113" t="s">
        <v>19</v>
      </c>
      <c r="AI8" s="262" t="s">
        <v>20</v>
      </c>
      <c r="AJ8" s="275" t="s">
        <v>21</v>
      </c>
      <c r="AK8" s="272" t="s">
        <v>19</v>
      </c>
      <c r="AL8" s="334" t="s">
        <v>21</v>
      </c>
      <c r="AM8" s="113" t="s">
        <v>19</v>
      </c>
      <c r="AN8" s="262" t="s">
        <v>20</v>
      </c>
      <c r="AO8" s="275" t="s">
        <v>21</v>
      </c>
      <c r="AP8" s="272" t="s">
        <v>19</v>
      </c>
      <c r="AQ8" s="334" t="s">
        <v>21</v>
      </c>
      <c r="AR8" s="113" t="s">
        <v>19</v>
      </c>
      <c r="AS8" s="262" t="s">
        <v>20</v>
      </c>
      <c r="AT8" s="275" t="s">
        <v>21</v>
      </c>
      <c r="AU8" s="272" t="s">
        <v>19</v>
      </c>
      <c r="AV8" s="334" t="s">
        <v>21</v>
      </c>
      <c r="AW8" s="113" t="s">
        <v>19</v>
      </c>
      <c r="AX8" s="262" t="s">
        <v>20</v>
      </c>
      <c r="AY8" s="334" t="s">
        <v>21</v>
      </c>
      <c r="AZ8" s="113" t="s">
        <v>19</v>
      </c>
      <c r="BA8" s="462"/>
    </row>
    <row r="9" spans="1:53" s="344" customFormat="1" ht="16.5" thickBot="1" x14ac:dyDescent="0.3">
      <c r="A9" s="340">
        <v>1</v>
      </c>
      <c r="B9" s="340">
        <v>2</v>
      </c>
      <c r="C9" s="340">
        <v>3</v>
      </c>
      <c r="D9" s="340">
        <v>4</v>
      </c>
      <c r="E9" s="340">
        <v>5</v>
      </c>
      <c r="F9" s="340">
        <v>6</v>
      </c>
      <c r="G9" s="340">
        <v>7</v>
      </c>
      <c r="H9" s="341">
        <v>8</v>
      </c>
      <c r="I9" s="342">
        <v>9</v>
      </c>
      <c r="J9" s="340">
        <v>10</v>
      </c>
      <c r="K9" s="341">
        <v>11</v>
      </c>
      <c r="L9" s="342">
        <v>12</v>
      </c>
      <c r="M9" s="340">
        <v>13</v>
      </c>
      <c r="N9" s="341">
        <v>14</v>
      </c>
      <c r="O9" s="342">
        <v>15</v>
      </c>
      <c r="P9" s="340">
        <v>16</v>
      </c>
      <c r="Q9" s="341">
        <v>17</v>
      </c>
      <c r="R9" s="342">
        <v>18</v>
      </c>
      <c r="S9" s="340">
        <v>19</v>
      </c>
      <c r="T9" s="341">
        <v>20</v>
      </c>
      <c r="U9" s="342">
        <v>21</v>
      </c>
      <c r="V9" s="340">
        <v>22</v>
      </c>
      <c r="W9" s="341">
        <v>23</v>
      </c>
      <c r="X9" s="342">
        <v>24</v>
      </c>
      <c r="Y9" s="340">
        <v>25</v>
      </c>
      <c r="Z9" s="341">
        <v>26</v>
      </c>
      <c r="AA9" s="340">
        <v>24</v>
      </c>
      <c r="AB9" s="340">
        <v>25</v>
      </c>
      <c r="AC9" s="342">
        <v>27</v>
      </c>
      <c r="AD9" s="340">
        <v>28</v>
      </c>
      <c r="AE9" s="341">
        <v>29</v>
      </c>
      <c r="AF9" s="340">
        <v>30</v>
      </c>
      <c r="AG9" s="342">
        <v>30</v>
      </c>
      <c r="AH9" s="340">
        <v>31</v>
      </c>
      <c r="AI9" s="341">
        <v>32</v>
      </c>
      <c r="AJ9" s="340">
        <v>33</v>
      </c>
      <c r="AK9" s="340">
        <v>34</v>
      </c>
      <c r="AL9" s="342">
        <v>33</v>
      </c>
      <c r="AM9" s="340">
        <v>34</v>
      </c>
      <c r="AN9" s="341">
        <v>35</v>
      </c>
      <c r="AO9" s="340">
        <v>36</v>
      </c>
      <c r="AP9" s="340">
        <v>37</v>
      </c>
      <c r="AQ9" s="342">
        <v>36</v>
      </c>
      <c r="AR9" s="340">
        <v>37</v>
      </c>
      <c r="AS9" s="341">
        <v>38</v>
      </c>
      <c r="AT9" s="340">
        <v>39</v>
      </c>
      <c r="AU9" s="340">
        <v>40</v>
      </c>
      <c r="AV9" s="342">
        <v>39</v>
      </c>
      <c r="AW9" s="340">
        <v>40</v>
      </c>
      <c r="AX9" s="341">
        <v>41</v>
      </c>
      <c r="AY9" s="342">
        <v>42</v>
      </c>
      <c r="AZ9" s="340">
        <v>43</v>
      </c>
      <c r="BA9" s="343">
        <v>44</v>
      </c>
    </row>
    <row r="10" spans="1:53" s="310" customFormat="1" ht="19.5" customHeight="1" x14ac:dyDescent="0.25">
      <c r="A10" s="439" t="s">
        <v>285</v>
      </c>
      <c r="B10" s="440"/>
      <c r="C10" s="441"/>
      <c r="D10" s="337" t="s">
        <v>258</v>
      </c>
      <c r="E10" s="346">
        <f>SUM(H10+K10+N10+Q10+T10+W10+Z10+AE10+AI10+AN10+AS10+AX10)</f>
        <v>215</v>
      </c>
      <c r="F10" s="338">
        <f>SUM(I10+L10+O10+R10+U10+X10+AA10+AF10+AJ10+AO10+AT10+AY10+AC10+AG10+AL10+AQ10+AV10)</f>
        <v>170</v>
      </c>
      <c r="G10" s="339">
        <f>SUM(F10/E10)</f>
        <v>0.79069767441860461</v>
      </c>
      <c r="H10" s="309">
        <f>SUM(H23)</f>
        <v>0</v>
      </c>
      <c r="I10" s="309">
        <f t="shared" ref="I10:AU10" si="0">SUM(I23)</f>
        <v>0</v>
      </c>
      <c r="J10" s="309" t="e">
        <f>SUM(I10/H10)</f>
        <v>#DIV/0!</v>
      </c>
      <c r="K10" s="309">
        <f t="shared" si="0"/>
        <v>0</v>
      </c>
      <c r="L10" s="309">
        <f t="shared" si="0"/>
        <v>0</v>
      </c>
      <c r="M10" s="308" t="e">
        <f>SUM(L10/K10)</f>
        <v>#DIV/0!</v>
      </c>
      <c r="N10" s="309">
        <f t="shared" si="0"/>
        <v>5</v>
      </c>
      <c r="O10" s="309">
        <f t="shared" si="0"/>
        <v>5</v>
      </c>
      <c r="P10" s="309">
        <f>SUM(O10/N10)</f>
        <v>1</v>
      </c>
      <c r="Q10" s="309">
        <f>Q37+Q40+Q43+Q46++Q52</f>
        <v>5</v>
      </c>
      <c r="R10" s="309">
        <f t="shared" si="0"/>
        <v>5</v>
      </c>
      <c r="S10" s="308">
        <f>SUM(R10/Q10)</f>
        <v>1</v>
      </c>
      <c r="T10" s="309">
        <f>T37</f>
        <v>0</v>
      </c>
      <c r="U10" s="309">
        <f>U37</f>
        <v>5</v>
      </c>
      <c r="V10" s="308" t="e">
        <f>SUM(U10/T10)</f>
        <v>#DIV/0!</v>
      </c>
      <c r="W10" s="309">
        <f>W37</f>
        <v>9</v>
      </c>
      <c r="X10" s="309">
        <f>X37</f>
        <v>9</v>
      </c>
      <c r="Y10" s="308">
        <f>SUM(X10/W10)</f>
        <v>1</v>
      </c>
      <c r="Z10" s="309">
        <f>Z37</f>
        <v>9</v>
      </c>
      <c r="AA10" s="309">
        <f t="shared" si="0"/>
        <v>0</v>
      </c>
      <c r="AB10" s="309">
        <f t="shared" si="0"/>
        <v>0</v>
      </c>
      <c r="AC10" s="309">
        <f>AC37</f>
        <v>4</v>
      </c>
      <c r="AD10" s="308">
        <f>SUM(AC10/Z10)</f>
        <v>0.44444444444444442</v>
      </c>
      <c r="AE10" s="309">
        <f>AE37</f>
        <v>110</v>
      </c>
      <c r="AF10" s="309">
        <f t="shared" si="0"/>
        <v>0</v>
      </c>
      <c r="AG10" s="309">
        <f>AG37</f>
        <v>6</v>
      </c>
      <c r="AH10" s="308">
        <f>SUM(AG10/AE10)</f>
        <v>5.4545454545454543E-2</v>
      </c>
      <c r="AI10" s="309">
        <f>AI37</f>
        <v>25</v>
      </c>
      <c r="AJ10" s="309">
        <f t="shared" si="0"/>
        <v>0</v>
      </c>
      <c r="AK10" s="309">
        <f t="shared" si="0"/>
        <v>0</v>
      </c>
      <c r="AL10" s="309">
        <f>AL37</f>
        <v>25</v>
      </c>
      <c r="AM10" s="308">
        <f>SUM(AL10/AI10)</f>
        <v>1</v>
      </c>
      <c r="AN10" s="309">
        <f>AN37</f>
        <v>5</v>
      </c>
      <c r="AO10" s="309">
        <f t="shared" si="0"/>
        <v>0</v>
      </c>
      <c r="AP10" s="309">
        <f t="shared" si="0"/>
        <v>0</v>
      </c>
      <c r="AQ10" s="309">
        <f>AQ37</f>
        <v>105</v>
      </c>
      <c r="AR10" s="308">
        <f>SUM(AQ10/AN10)</f>
        <v>21</v>
      </c>
      <c r="AS10" s="309">
        <f>AS37</f>
        <v>7</v>
      </c>
      <c r="AT10" s="309">
        <f t="shared" si="0"/>
        <v>0</v>
      </c>
      <c r="AU10" s="309">
        <f t="shared" si="0"/>
        <v>0</v>
      </c>
      <c r="AV10" s="309">
        <f>AV37</f>
        <v>6</v>
      </c>
      <c r="AW10" s="308" t="e">
        <f>SUM(AV10/AU10)</f>
        <v>#DIV/0!</v>
      </c>
      <c r="AX10" s="309">
        <f>AX37</f>
        <v>40</v>
      </c>
      <c r="AY10" s="309">
        <f>AY37</f>
        <v>0</v>
      </c>
      <c r="AZ10" s="308">
        <f>SUM(AY10/AX10)</f>
        <v>0</v>
      </c>
      <c r="BA10" s="479"/>
    </row>
    <row r="11" spans="1:53" ht="33.6" customHeight="1" x14ac:dyDescent="0.25">
      <c r="A11" s="442"/>
      <c r="B11" s="443"/>
      <c r="C11" s="443"/>
      <c r="D11" s="169" t="s">
        <v>2</v>
      </c>
      <c r="E11" s="171">
        <f t="shared" ref="E11:E24" si="1">SUM(H11+K11+N11+Q11+T11+W11+Z11+AE11+AI11+AN11+AS11+AX11)</f>
        <v>0</v>
      </c>
      <c r="F11" s="332">
        <f t="shared" ref="F11:F12" si="2">SUM(F24)</f>
        <v>0</v>
      </c>
      <c r="G11" s="307"/>
      <c r="H11" s="194">
        <f>SUM(H24)</f>
        <v>0</v>
      </c>
      <c r="I11" s="212">
        <f>SUM(I24)</f>
        <v>0</v>
      </c>
      <c r="J11" s="115"/>
      <c r="K11" s="199">
        <f>SUM(K24)</f>
        <v>0</v>
      </c>
      <c r="L11" s="212">
        <f>SUM(L24)</f>
        <v>0</v>
      </c>
      <c r="M11" s="115"/>
      <c r="N11" s="199">
        <f>SUM(N24)</f>
        <v>0</v>
      </c>
      <c r="O11" s="212">
        <f>SUM(O24)</f>
        <v>0</v>
      </c>
      <c r="P11" s="115"/>
      <c r="Q11" s="199">
        <f>SUM(Q24)</f>
        <v>0</v>
      </c>
      <c r="R11" s="212">
        <f>SUM(R24)</f>
        <v>0</v>
      </c>
      <c r="S11" s="306" t="e">
        <f t="shared" ref="S11:S25" si="3">SUM(R11/Q11)</f>
        <v>#DIV/0!</v>
      </c>
      <c r="T11" s="199">
        <f>SUM(T24)</f>
        <v>0</v>
      </c>
      <c r="U11" s="212">
        <f>SUM(U24)</f>
        <v>0</v>
      </c>
      <c r="V11" s="307" t="e">
        <f t="shared" ref="V11:V25" si="4">SUM(U11/T11)</f>
        <v>#DIV/0!</v>
      </c>
      <c r="W11" s="199">
        <f>SUM(W24)</f>
        <v>0</v>
      </c>
      <c r="X11" s="212">
        <f>SUM(X24)</f>
        <v>0</v>
      </c>
      <c r="Y11" s="307"/>
      <c r="Z11" s="199">
        <f>SUM(Z24)</f>
        <v>0</v>
      </c>
      <c r="AA11" s="173"/>
      <c r="AB11" s="174"/>
      <c r="AC11" s="212">
        <f>SUM(AC24)</f>
        <v>0</v>
      </c>
      <c r="AD11" s="308"/>
      <c r="AE11" s="199">
        <f>SUM(AE24)</f>
        <v>0</v>
      </c>
      <c r="AF11" s="173"/>
      <c r="AG11" s="212">
        <f>SUM(AG24)</f>
        <v>0</v>
      </c>
      <c r="AH11" s="308"/>
      <c r="AI11" s="199">
        <f>SUM(AI24)</f>
        <v>0</v>
      </c>
      <c r="AJ11" s="173"/>
      <c r="AK11" s="174"/>
      <c r="AL11" s="212">
        <v>0</v>
      </c>
      <c r="AM11" s="308" t="e">
        <f t="shared" ref="AM11:AM25" si="5">SUM(AL11/AI11)</f>
        <v>#DIV/0!</v>
      </c>
      <c r="AN11" s="199">
        <f>SUM(AN24)</f>
        <v>0</v>
      </c>
      <c r="AO11" s="173"/>
      <c r="AP11" s="174"/>
      <c r="AQ11" s="212">
        <f>SUM(AQ24)</f>
        <v>0</v>
      </c>
      <c r="AR11" s="308"/>
      <c r="AS11" s="199">
        <f>SUM(AS24)</f>
        <v>0</v>
      </c>
      <c r="AT11" s="173"/>
      <c r="AU11" s="173"/>
      <c r="AV11" s="212">
        <f>SUM(AV24)</f>
        <v>0</v>
      </c>
      <c r="AW11" s="307" t="e">
        <f t="shared" ref="AW11:AW25" si="6">SUM(AV11/AU11)</f>
        <v>#DIV/0!</v>
      </c>
      <c r="AX11" s="199">
        <f>SUM(AX24)</f>
        <v>0</v>
      </c>
      <c r="AY11" s="212">
        <f>SUM(AY24)</f>
        <v>0</v>
      </c>
      <c r="AZ11" s="307" t="e">
        <f t="shared" ref="AZ11:AZ25" si="7">SUM(AY11/AX11)</f>
        <v>#DIV/0!</v>
      </c>
      <c r="BA11" s="419"/>
    </row>
    <row r="12" spans="1:53" ht="14.45" customHeight="1" x14ac:dyDescent="0.25">
      <c r="A12" s="442"/>
      <c r="B12" s="443"/>
      <c r="C12" s="443"/>
      <c r="D12" s="176" t="s">
        <v>43</v>
      </c>
      <c r="E12" s="171">
        <f t="shared" si="1"/>
        <v>215</v>
      </c>
      <c r="F12" s="170">
        <f t="shared" si="2"/>
        <v>170</v>
      </c>
      <c r="G12" s="307">
        <f t="shared" ref="G12:G25" si="8">SUM(F12/E12)</f>
        <v>0.79069767441860461</v>
      </c>
      <c r="H12" s="194">
        <f>SUM(H25)</f>
        <v>0</v>
      </c>
      <c r="I12" s="212">
        <f>SUM(I25)</f>
        <v>0</v>
      </c>
      <c r="J12" s="115"/>
      <c r="K12" s="199">
        <f>SUM(K25)</f>
        <v>0</v>
      </c>
      <c r="L12" s="212">
        <f>SUM(L25)</f>
        <v>0</v>
      </c>
      <c r="M12" s="115"/>
      <c r="N12" s="199">
        <f>SUM(N25)</f>
        <v>5</v>
      </c>
      <c r="O12" s="212">
        <f>SUM(O25)</f>
        <v>5</v>
      </c>
      <c r="P12" s="117"/>
      <c r="Q12" s="199">
        <f>SUM(Q25)</f>
        <v>5</v>
      </c>
      <c r="R12" s="212">
        <f>SUM(R25)</f>
        <v>5</v>
      </c>
      <c r="S12" s="306">
        <f t="shared" si="3"/>
        <v>1</v>
      </c>
      <c r="T12" s="199">
        <f>SUM(T25)</f>
        <v>0</v>
      </c>
      <c r="U12" s="212">
        <f>SUM(U25)</f>
        <v>5</v>
      </c>
      <c r="V12" s="307" t="e">
        <f t="shared" si="4"/>
        <v>#DIV/0!</v>
      </c>
      <c r="W12" s="199">
        <f>SUM(W25)</f>
        <v>9</v>
      </c>
      <c r="X12" s="212">
        <f>SUM(X25)</f>
        <v>9</v>
      </c>
      <c r="Y12" s="307">
        <f t="shared" ref="Y12:Y25" si="9">SUM(X12/W12)</f>
        <v>1</v>
      </c>
      <c r="Z12" s="199">
        <f>SUM(Z25)</f>
        <v>9</v>
      </c>
      <c r="AA12" s="178"/>
      <c r="AB12" s="179"/>
      <c r="AC12" s="212">
        <f>SUM(AC25)</f>
        <v>4</v>
      </c>
      <c r="AD12" s="308">
        <f t="shared" ref="AD12:AD25" si="10">SUM(AC12/Z12)</f>
        <v>0.44444444444444442</v>
      </c>
      <c r="AE12" s="199">
        <f>SUM(AE25)</f>
        <v>110</v>
      </c>
      <c r="AF12" s="178"/>
      <c r="AG12" s="212">
        <f>SUM(AG25)</f>
        <v>6</v>
      </c>
      <c r="AH12" s="308">
        <f t="shared" ref="AH12" si="11">SUM(AG12/AE12)</f>
        <v>5.4545454545454543E-2</v>
      </c>
      <c r="AI12" s="199">
        <f>SUM(AI25)</f>
        <v>25</v>
      </c>
      <c r="AJ12" s="178"/>
      <c r="AK12" s="179"/>
      <c r="AL12" s="212">
        <f>SUM(AL25)</f>
        <v>25</v>
      </c>
      <c r="AM12" s="308">
        <f t="shared" si="5"/>
        <v>1</v>
      </c>
      <c r="AN12" s="199">
        <f>SUM(AN25)</f>
        <v>5</v>
      </c>
      <c r="AO12" s="178"/>
      <c r="AP12" s="179"/>
      <c r="AQ12" s="212">
        <f>SUM(AQ25)</f>
        <v>105</v>
      </c>
      <c r="AR12" s="308">
        <f t="shared" ref="AR11:AR25" si="12">SUM(AQ12/AN12)</f>
        <v>21</v>
      </c>
      <c r="AS12" s="199">
        <f>SUM(AS25)</f>
        <v>7</v>
      </c>
      <c r="AT12" s="181"/>
      <c r="AU12" s="181"/>
      <c r="AV12" s="212">
        <f>SUM(AV25)</f>
        <v>6</v>
      </c>
      <c r="AW12" s="307" t="e">
        <f t="shared" si="6"/>
        <v>#DIV/0!</v>
      </c>
      <c r="AX12" s="199">
        <f>SUM(AX25)</f>
        <v>40</v>
      </c>
      <c r="AY12" s="212">
        <f>SUM(AY25)</f>
        <v>0</v>
      </c>
      <c r="AZ12" s="307">
        <f t="shared" si="7"/>
        <v>0</v>
      </c>
      <c r="BA12" s="419"/>
    </row>
    <row r="13" spans="1:53" ht="18.600000000000001" hidden="1" customHeight="1" x14ac:dyDescent="0.25">
      <c r="A13" s="480" t="s">
        <v>283</v>
      </c>
      <c r="B13" s="471"/>
      <c r="C13" s="472"/>
      <c r="D13" s="182" t="s">
        <v>41</v>
      </c>
      <c r="E13" s="171">
        <f t="shared" si="1"/>
        <v>0</v>
      </c>
      <c r="F13" s="183"/>
      <c r="G13" s="307" t="e">
        <f t="shared" si="8"/>
        <v>#DIV/0!</v>
      </c>
      <c r="H13" s="196"/>
      <c r="I13" s="213"/>
      <c r="J13" s="120"/>
      <c r="K13" s="198"/>
      <c r="L13" s="215"/>
      <c r="M13" s="120"/>
      <c r="N13" s="198"/>
      <c r="O13" s="213"/>
      <c r="P13" s="120"/>
      <c r="Q13" s="198"/>
      <c r="R13" s="213"/>
      <c r="S13" s="306" t="e">
        <f t="shared" si="3"/>
        <v>#DIV/0!</v>
      </c>
      <c r="T13" s="198"/>
      <c r="U13" s="213"/>
      <c r="V13" s="307" t="e">
        <f t="shared" si="4"/>
        <v>#DIV/0!</v>
      </c>
      <c r="W13" s="198"/>
      <c r="X13" s="213"/>
      <c r="Y13" s="307" t="e">
        <f t="shared" si="9"/>
        <v>#DIV/0!</v>
      </c>
      <c r="Z13" s="198"/>
      <c r="AA13" s="184"/>
      <c r="AB13" s="185"/>
      <c r="AC13" s="220"/>
      <c r="AD13" s="308" t="e">
        <f t="shared" si="10"/>
        <v>#DIV/0!</v>
      </c>
      <c r="AE13" s="203"/>
      <c r="AF13" s="184"/>
      <c r="AG13" s="213"/>
      <c r="AH13" s="307" t="e">
        <f t="shared" ref="AH13:AH25" si="13">SUM(AG13/AF13)</f>
        <v>#DIV/0!</v>
      </c>
      <c r="AI13" s="203"/>
      <c r="AJ13" s="184"/>
      <c r="AK13" s="185"/>
      <c r="AL13" s="213"/>
      <c r="AM13" s="308" t="e">
        <f t="shared" si="5"/>
        <v>#DIV/0!</v>
      </c>
      <c r="AN13" s="206"/>
      <c r="AO13" s="184"/>
      <c r="AP13" s="185"/>
      <c r="AQ13" s="213"/>
      <c r="AR13" s="308" t="e">
        <f t="shared" si="12"/>
        <v>#DIV/0!</v>
      </c>
      <c r="AS13" s="206"/>
      <c r="AT13" s="187"/>
      <c r="AU13" s="187"/>
      <c r="AV13" s="213"/>
      <c r="AW13" s="307" t="e">
        <f t="shared" si="6"/>
        <v>#DIV/0!</v>
      </c>
      <c r="AX13" s="209"/>
      <c r="AY13" s="213"/>
      <c r="AZ13" s="307" t="e">
        <f t="shared" si="7"/>
        <v>#DIV/0!</v>
      </c>
      <c r="BA13" s="418"/>
    </row>
    <row r="14" spans="1:53" ht="33.6" hidden="1" customHeight="1" x14ac:dyDescent="0.25">
      <c r="A14" s="481"/>
      <c r="B14" s="474"/>
      <c r="C14" s="475"/>
      <c r="D14" s="188" t="s">
        <v>2</v>
      </c>
      <c r="E14" s="171">
        <f t="shared" si="1"/>
        <v>0</v>
      </c>
      <c r="F14" s="177"/>
      <c r="G14" s="307" t="e">
        <f t="shared" si="8"/>
        <v>#DIV/0!</v>
      </c>
      <c r="H14" s="194"/>
      <c r="I14" s="212"/>
      <c r="J14" s="115"/>
      <c r="K14" s="199"/>
      <c r="L14" s="216"/>
      <c r="M14" s="115"/>
      <c r="N14" s="199"/>
      <c r="O14" s="212"/>
      <c r="P14" s="115"/>
      <c r="Q14" s="199"/>
      <c r="R14" s="212"/>
      <c r="S14" s="306" t="e">
        <f t="shared" si="3"/>
        <v>#DIV/0!</v>
      </c>
      <c r="T14" s="199"/>
      <c r="U14" s="212"/>
      <c r="V14" s="307" t="e">
        <f t="shared" si="4"/>
        <v>#DIV/0!</v>
      </c>
      <c r="W14" s="199"/>
      <c r="X14" s="212"/>
      <c r="Y14" s="307" t="e">
        <f t="shared" si="9"/>
        <v>#DIV/0!</v>
      </c>
      <c r="Z14" s="199"/>
      <c r="AA14" s="173"/>
      <c r="AB14" s="174"/>
      <c r="AC14" s="218"/>
      <c r="AD14" s="308" t="e">
        <f t="shared" si="10"/>
        <v>#DIV/0!</v>
      </c>
      <c r="AE14" s="201"/>
      <c r="AF14" s="173"/>
      <c r="AG14" s="212"/>
      <c r="AH14" s="307" t="e">
        <f t="shared" si="13"/>
        <v>#DIV/0!</v>
      </c>
      <c r="AI14" s="201"/>
      <c r="AJ14" s="173"/>
      <c r="AK14" s="174"/>
      <c r="AL14" s="212"/>
      <c r="AM14" s="308" t="e">
        <f t="shared" si="5"/>
        <v>#DIV/0!</v>
      </c>
      <c r="AN14" s="204"/>
      <c r="AO14" s="173"/>
      <c r="AP14" s="174"/>
      <c r="AQ14" s="212"/>
      <c r="AR14" s="308" t="e">
        <f t="shared" si="12"/>
        <v>#DIV/0!</v>
      </c>
      <c r="AS14" s="204"/>
      <c r="AT14" s="173"/>
      <c r="AU14" s="173"/>
      <c r="AV14" s="212"/>
      <c r="AW14" s="307" t="e">
        <f t="shared" si="6"/>
        <v>#DIV/0!</v>
      </c>
      <c r="AX14" s="210"/>
      <c r="AY14" s="212"/>
      <c r="AZ14" s="307" t="e">
        <f t="shared" si="7"/>
        <v>#DIV/0!</v>
      </c>
      <c r="BA14" s="482"/>
    </row>
    <row r="15" spans="1:53" ht="15.75" hidden="1" x14ac:dyDescent="0.25">
      <c r="A15" s="481"/>
      <c r="B15" s="474"/>
      <c r="C15" s="475"/>
      <c r="D15" s="189" t="s">
        <v>43</v>
      </c>
      <c r="E15" s="171">
        <f t="shared" si="1"/>
        <v>0</v>
      </c>
      <c r="F15" s="177"/>
      <c r="G15" s="307" t="e">
        <f t="shared" si="8"/>
        <v>#DIV/0!</v>
      </c>
      <c r="H15" s="197"/>
      <c r="I15" s="214"/>
      <c r="J15" s="117"/>
      <c r="K15" s="200"/>
      <c r="L15" s="217"/>
      <c r="M15" s="117"/>
      <c r="N15" s="200"/>
      <c r="O15" s="214"/>
      <c r="P15" s="117"/>
      <c r="Q15" s="200"/>
      <c r="R15" s="214"/>
      <c r="S15" s="306" t="e">
        <f t="shared" si="3"/>
        <v>#DIV/0!</v>
      </c>
      <c r="T15" s="200"/>
      <c r="U15" s="214"/>
      <c r="V15" s="307" t="e">
        <f t="shared" si="4"/>
        <v>#DIV/0!</v>
      </c>
      <c r="W15" s="200"/>
      <c r="X15" s="214"/>
      <c r="Y15" s="307" t="e">
        <f t="shared" si="9"/>
        <v>#DIV/0!</v>
      </c>
      <c r="Z15" s="200"/>
      <c r="AA15" s="178"/>
      <c r="AB15" s="179"/>
      <c r="AC15" s="219"/>
      <c r="AD15" s="308" t="e">
        <f t="shared" si="10"/>
        <v>#DIV/0!</v>
      </c>
      <c r="AE15" s="202"/>
      <c r="AF15" s="178"/>
      <c r="AG15" s="214"/>
      <c r="AH15" s="307" t="e">
        <f t="shared" si="13"/>
        <v>#DIV/0!</v>
      </c>
      <c r="AI15" s="202"/>
      <c r="AJ15" s="178"/>
      <c r="AK15" s="179"/>
      <c r="AL15" s="214"/>
      <c r="AM15" s="308" t="e">
        <f t="shared" si="5"/>
        <v>#DIV/0!</v>
      </c>
      <c r="AN15" s="205"/>
      <c r="AO15" s="178"/>
      <c r="AP15" s="179"/>
      <c r="AQ15" s="214"/>
      <c r="AR15" s="308" t="e">
        <f t="shared" si="12"/>
        <v>#DIV/0!</v>
      </c>
      <c r="AS15" s="205"/>
      <c r="AT15" s="181"/>
      <c r="AU15" s="181"/>
      <c r="AV15" s="214"/>
      <c r="AW15" s="307" t="e">
        <f t="shared" si="6"/>
        <v>#DIV/0!</v>
      </c>
      <c r="AX15" s="208"/>
      <c r="AY15" s="214"/>
      <c r="AZ15" s="307" t="e">
        <f t="shared" si="7"/>
        <v>#DIV/0!</v>
      </c>
      <c r="BA15" s="482"/>
    </row>
    <row r="16" spans="1:53" ht="18" hidden="1" customHeight="1" x14ac:dyDescent="0.25">
      <c r="A16" s="428" t="s">
        <v>36</v>
      </c>
      <c r="B16" s="429"/>
      <c r="C16" s="430"/>
      <c r="D16" s="190"/>
      <c r="E16" s="171">
        <f t="shared" si="1"/>
        <v>0</v>
      </c>
      <c r="F16" s="177"/>
      <c r="G16" s="307" t="e">
        <f t="shared" si="8"/>
        <v>#DIV/0!</v>
      </c>
      <c r="H16" s="197"/>
      <c r="I16" s="214"/>
      <c r="J16" s="117"/>
      <c r="K16" s="200"/>
      <c r="L16" s="217"/>
      <c r="M16" s="117"/>
      <c r="N16" s="200"/>
      <c r="O16" s="214"/>
      <c r="P16" s="117"/>
      <c r="Q16" s="200"/>
      <c r="R16" s="214"/>
      <c r="S16" s="306" t="e">
        <f t="shared" si="3"/>
        <v>#DIV/0!</v>
      </c>
      <c r="T16" s="200"/>
      <c r="U16" s="214"/>
      <c r="V16" s="307" t="e">
        <f t="shared" si="4"/>
        <v>#DIV/0!</v>
      </c>
      <c r="W16" s="200"/>
      <c r="X16" s="214"/>
      <c r="Y16" s="307" t="e">
        <f t="shared" si="9"/>
        <v>#DIV/0!</v>
      </c>
      <c r="Z16" s="200"/>
      <c r="AA16" s="178"/>
      <c r="AB16" s="179"/>
      <c r="AC16" s="219"/>
      <c r="AD16" s="308" t="e">
        <f t="shared" si="10"/>
        <v>#DIV/0!</v>
      </c>
      <c r="AE16" s="202"/>
      <c r="AF16" s="178"/>
      <c r="AG16" s="214"/>
      <c r="AH16" s="307" t="e">
        <f t="shared" si="13"/>
        <v>#DIV/0!</v>
      </c>
      <c r="AI16" s="202"/>
      <c r="AJ16" s="178"/>
      <c r="AK16" s="179"/>
      <c r="AL16" s="214"/>
      <c r="AM16" s="308" t="e">
        <f t="shared" si="5"/>
        <v>#DIV/0!</v>
      </c>
      <c r="AN16" s="205"/>
      <c r="AO16" s="178"/>
      <c r="AP16" s="179"/>
      <c r="AQ16" s="214"/>
      <c r="AR16" s="308" t="e">
        <f t="shared" si="12"/>
        <v>#DIV/0!</v>
      </c>
      <c r="AS16" s="205"/>
      <c r="AT16" s="181"/>
      <c r="AU16" s="181"/>
      <c r="AV16" s="214"/>
      <c r="AW16" s="307" t="e">
        <f t="shared" si="6"/>
        <v>#DIV/0!</v>
      </c>
      <c r="AX16" s="211"/>
      <c r="AY16" s="214"/>
      <c r="AZ16" s="307" t="e">
        <f t="shared" si="7"/>
        <v>#DIV/0!</v>
      </c>
      <c r="BA16" s="482"/>
    </row>
    <row r="17" spans="1:53" ht="34.9" hidden="1" customHeight="1" x14ac:dyDescent="0.25">
      <c r="A17" s="431" t="s">
        <v>284</v>
      </c>
      <c r="B17" s="431"/>
      <c r="C17" s="432"/>
      <c r="D17" s="182" t="s">
        <v>41</v>
      </c>
      <c r="E17" s="171">
        <f t="shared" si="1"/>
        <v>0</v>
      </c>
      <c r="F17" s="177"/>
      <c r="G17" s="307" t="e">
        <f t="shared" si="8"/>
        <v>#DIV/0!</v>
      </c>
      <c r="H17" s="197"/>
      <c r="I17" s="214"/>
      <c r="J17" s="117"/>
      <c r="K17" s="200"/>
      <c r="L17" s="217"/>
      <c r="M17" s="117"/>
      <c r="N17" s="200"/>
      <c r="O17" s="214"/>
      <c r="P17" s="117"/>
      <c r="Q17" s="200"/>
      <c r="R17" s="214"/>
      <c r="S17" s="306" t="e">
        <f t="shared" si="3"/>
        <v>#DIV/0!</v>
      </c>
      <c r="T17" s="200"/>
      <c r="U17" s="214"/>
      <c r="V17" s="307" t="e">
        <f t="shared" si="4"/>
        <v>#DIV/0!</v>
      </c>
      <c r="W17" s="200"/>
      <c r="X17" s="214"/>
      <c r="Y17" s="307" t="e">
        <f t="shared" si="9"/>
        <v>#DIV/0!</v>
      </c>
      <c r="Z17" s="200"/>
      <c r="AA17" s="178"/>
      <c r="AB17" s="179"/>
      <c r="AC17" s="219"/>
      <c r="AD17" s="308" t="e">
        <f t="shared" si="10"/>
        <v>#DIV/0!</v>
      </c>
      <c r="AE17" s="202"/>
      <c r="AF17" s="178"/>
      <c r="AG17" s="214"/>
      <c r="AH17" s="307" t="e">
        <f t="shared" si="13"/>
        <v>#DIV/0!</v>
      </c>
      <c r="AI17" s="202"/>
      <c r="AJ17" s="178"/>
      <c r="AK17" s="179"/>
      <c r="AL17" s="214"/>
      <c r="AM17" s="308" t="e">
        <f t="shared" si="5"/>
        <v>#DIV/0!</v>
      </c>
      <c r="AN17" s="205"/>
      <c r="AO17" s="178"/>
      <c r="AP17" s="179"/>
      <c r="AQ17" s="214"/>
      <c r="AR17" s="308" t="e">
        <f t="shared" si="12"/>
        <v>#DIV/0!</v>
      </c>
      <c r="AS17" s="205"/>
      <c r="AT17" s="181"/>
      <c r="AU17" s="181"/>
      <c r="AV17" s="214"/>
      <c r="AW17" s="307" t="e">
        <f t="shared" si="6"/>
        <v>#DIV/0!</v>
      </c>
      <c r="AX17" s="211"/>
      <c r="AY17" s="214"/>
      <c r="AZ17" s="307" t="e">
        <f t="shared" si="7"/>
        <v>#DIV/0!</v>
      </c>
      <c r="BA17" s="482"/>
    </row>
    <row r="18" spans="1:53" ht="34.9" hidden="1" customHeight="1" x14ac:dyDescent="0.25">
      <c r="A18" s="433"/>
      <c r="B18" s="433"/>
      <c r="C18" s="434"/>
      <c r="D18" s="188" t="s">
        <v>2</v>
      </c>
      <c r="E18" s="171">
        <f t="shared" si="1"/>
        <v>0</v>
      </c>
      <c r="F18" s="177"/>
      <c r="G18" s="307" t="e">
        <f t="shared" si="8"/>
        <v>#DIV/0!</v>
      </c>
      <c r="H18" s="197"/>
      <c r="I18" s="214"/>
      <c r="J18" s="117"/>
      <c r="K18" s="200"/>
      <c r="L18" s="217"/>
      <c r="M18" s="117"/>
      <c r="N18" s="200"/>
      <c r="O18" s="214"/>
      <c r="P18" s="117"/>
      <c r="Q18" s="200"/>
      <c r="R18" s="214"/>
      <c r="S18" s="306" t="e">
        <f t="shared" si="3"/>
        <v>#DIV/0!</v>
      </c>
      <c r="T18" s="200"/>
      <c r="U18" s="214"/>
      <c r="V18" s="307" t="e">
        <f t="shared" si="4"/>
        <v>#DIV/0!</v>
      </c>
      <c r="W18" s="200"/>
      <c r="X18" s="214"/>
      <c r="Y18" s="307" t="e">
        <f t="shared" si="9"/>
        <v>#DIV/0!</v>
      </c>
      <c r="Z18" s="200"/>
      <c r="AA18" s="178"/>
      <c r="AB18" s="179"/>
      <c r="AC18" s="219"/>
      <c r="AD18" s="308" t="e">
        <f t="shared" si="10"/>
        <v>#DIV/0!</v>
      </c>
      <c r="AE18" s="202"/>
      <c r="AF18" s="178"/>
      <c r="AG18" s="214"/>
      <c r="AH18" s="307" t="e">
        <f t="shared" si="13"/>
        <v>#DIV/0!</v>
      </c>
      <c r="AI18" s="202"/>
      <c r="AJ18" s="178"/>
      <c r="AK18" s="179"/>
      <c r="AL18" s="214"/>
      <c r="AM18" s="308" t="e">
        <f t="shared" si="5"/>
        <v>#DIV/0!</v>
      </c>
      <c r="AN18" s="205"/>
      <c r="AO18" s="178"/>
      <c r="AP18" s="179"/>
      <c r="AQ18" s="214"/>
      <c r="AR18" s="308" t="e">
        <f t="shared" si="12"/>
        <v>#DIV/0!</v>
      </c>
      <c r="AS18" s="205"/>
      <c r="AT18" s="181"/>
      <c r="AU18" s="181"/>
      <c r="AV18" s="214"/>
      <c r="AW18" s="307" t="e">
        <f t="shared" si="6"/>
        <v>#DIV/0!</v>
      </c>
      <c r="AX18" s="211"/>
      <c r="AY18" s="214"/>
      <c r="AZ18" s="307" t="e">
        <f t="shared" si="7"/>
        <v>#DIV/0!</v>
      </c>
      <c r="BA18" s="482"/>
    </row>
    <row r="19" spans="1:53" ht="34.9" hidden="1" customHeight="1" x14ac:dyDescent="0.25">
      <c r="A19" s="433"/>
      <c r="B19" s="433"/>
      <c r="C19" s="434"/>
      <c r="D19" s="189" t="s">
        <v>43</v>
      </c>
      <c r="E19" s="171">
        <f t="shared" si="1"/>
        <v>0</v>
      </c>
      <c r="F19" s="177"/>
      <c r="G19" s="307" t="e">
        <f t="shared" si="8"/>
        <v>#DIV/0!</v>
      </c>
      <c r="H19" s="197"/>
      <c r="I19" s="214"/>
      <c r="J19" s="117"/>
      <c r="K19" s="200"/>
      <c r="L19" s="217"/>
      <c r="M19" s="117"/>
      <c r="N19" s="200"/>
      <c r="O19" s="214"/>
      <c r="P19" s="117"/>
      <c r="Q19" s="200"/>
      <c r="R19" s="214"/>
      <c r="S19" s="306" t="e">
        <f t="shared" si="3"/>
        <v>#DIV/0!</v>
      </c>
      <c r="T19" s="200"/>
      <c r="U19" s="214"/>
      <c r="V19" s="307" t="e">
        <f t="shared" si="4"/>
        <v>#DIV/0!</v>
      </c>
      <c r="W19" s="200"/>
      <c r="X19" s="214"/>
      <c r="Y19" s="307" t="e">
        <f t="shared" si="9"/>
        <v>#DIV/0!</v>
      </c>
      <c r="Z19" s="200"/>
      <c r="AA19" s="178"/>
      <c r="AB19" s="179"/>
      <c r="AC19" s="219"/>
      <c r="AD19" s="308" t="e">
        <f t="shared" si="10"/>
        <v>#DIV/0!</v>
      </c>
      <c r="AE19" s="202"/>
      <c r="AF19" s="178"/>
      <c r="AG19" s="214"/>
      <c r="AH19" s="307" t="e">
        <f t="shared" si="13"/>
        <v>#DIV/0!</v>
      </c>
      <c r="AI19" s="202"/>
      <c r="AJ19" s="178"/>
      <c r="AK19" s="179"/>
      <c r="AL19" s="214"/>
      <c r="AM19" s="308" t="e">
        <f t="shared" si="5"/>
        <v>#DIV/0!</v>
      </c>
      <c r="AN19" s="205"/>
      <c r="AO19" s="178"/>
      <c r="AP19" s="179"/>
      <c r="AQ19" s="214"/>
      <c r="AR19" s="308" t="e">
        <f t="shared" si="12"/>
        <v>#DIV/0!</v>
      </c>
      <c r="AS19" s="205"/>
      <c r="AT19" s="181"/>
      <c r="AU19" s="181"/>
      <c r="AV19" s="214"/>
      <c r="AW19" s="307" t="e">
        <f t="shared" si="6"/>
        <v>#DIV/0!</v>
      </c>
      <c r="AX19" s="211"/>
      <c r="AY19" s="214"/>
      <c r="AZ19" s="307" t="e">
        <f t="shared" si="7"/>
        <v>#DIV/0!</v>
      </c>
      <c r="BA19" s="482"/>
    </row>
    <row r="20" spans="1:53" ht="34.9" hidden="1" customHeight="1" x14ac:dyDescent="0.25">
      <c r="A20" s="431" t="s">
        <v>286</v>
      </c>
      <c r="B20" s="435"/>
      <c r="C20" s="436"/>
      <c r="D20" s="182" t="s">
        <v>41</v>
      </c>
      <c r="E20" s="171">
        <f t="shared" si="1"/>
        <v>0</v>
      </c>
      <c r="F20" s="177"/>
      <c r="G20" s="307" t="e">
        <f t="shared" si="8"/>
        <v>#DIV/0!</v>
      </c>
      <c r="H20" s="197"/>
      <c r="I20" s="214"/>
      <c r="J20" s="117"/>
      <c r="K20" s="200"/>
      <c r="L20" s="217"/>
      <c r="M20" s="117"/>
      <c r="N20" s="200"/>
      <c r="O20" s="214"/>
      <c r="P20" s="117"/>
      <c r="Q20" s="200"/>
      <c r="R20" s="214"/>
      <c r="S20" s="306" t="e">
        <f t="shared" si="3"/>
        <v>#DIV/0!</v>
      </c>
      <c r="T20" s="200"/>
      <c r="U20" s="214"/>
      <c r="V20" s="307" t="e">
        <f t="shared" si="4"/>
        <v>#DIV/0!</v>
      </c>
      <c r="W20" s="200"/>
      <c r="X20" s="214"/>
      <c r="Y20" s="307" t="e">
        <f t="shared" si="9"/>
        <v>#DIV/0!</v>
      </c>
      <c r="Z20" s="200"/>
      <c r="AA20" s="178"/>
      <c r="AB20" s="179"/>
      <c r="AC20" s="219"/>
      <c r="AD20" s="308" t="e">
        <f t="shared" si="10"/>
        <v>#DIV/0!</v>
      </c>
      <c r="AE20" s="202"/>
      <c r="AF20" s="178"/>
      <c r="AG20" s="214"/>
      <c r="AH20" s="307" t="e">
        <f t="shared" si="13"/>
        <v>#DIV/0!</v>
      </c>
      <c r="AI20" s="202"/>
      <c r="AJ20" s="178"/>
      <c r="AK20" s="179"/>
      <c r="AL20" s="214"/>
      <c r="AM20" s="308" t="e">
        <f t="shared" si="5"/>
        <v>#DIV/0!</v>
      </c>
      <c r="AN20" s="205"/>
      <c r="AO20" s="178"/>
      <c r="AP20" s="179"/>
      <c r="AQ20" s="214"/>
      <c r="AR20" s="308" t="e">
        <f t="shared" si="12"/>
        <v>#DIV/0!</v>
      </c>
      <c r="AS20" s="205"/>
      <c r="AT20" s="181"/>
      <c r="AU20" s="181"/>
      <c r="AV20" s="214"/>
      <c r="AW20" s="307" t="e">
        <f t="shared" si="6"/>
        <v>#DIV/0!</v>
      </c>
      <c r="AX20" s="211"/>
      <c r="AY20" s="214"/>
      <c r="AZ20" s="307" t="e">
        <f t="shared" si="7"/>
        <v>#DIV/0!</v>
      </c>
      <c r="BA20" s="482"/>
    </row>
    <row r="21" spans="1:53" ht="34.9" hidden="1" customHeight="1" x14ac:dyDescent="0.25">
      <c r="A21" s="437"/>
      <c r="B21" s="437"/>
      <c r="C21" s="438"/>
      <c r="D21" s="188" t="s">
        <v>2</v>
      </c>
      <c r="E21" s="171">
        <f t="shared" si="1"/>
        <v>0</v>
      </c>
      <c r="F21" s="177"/>
      <c r="G21" s="307" t="e">
        <f t="shared" si="8"/>
        <v>#DIV/0!</v>
      </c>
      <c r="H21" s="197"/>
      <c r="I21" s="214"/>
      <c r="J21" s="117"/>
      <c r="K21" s="200"/>
      <c r="L21" s="217"/>
      <c r="M21" s="117"/>
      <c r="N21" s="200"/>
      <c r="O21" s="214"/>
      <c r="P21" s="117"/>
      <c r="Q21" s="200"/>
      <c r="R21" s="214"/>
      <c r="S21" s="306" t="e">
        <f t="shared" si="3"/>
        <v>#DIV/0!</v>
      </c>
      <c r="T21" s="200"/>
      <c r="U21" s="214"/>
      <c r="V21" s="307" t="e">
        <f t="shared" si="4"/>
        <v>#DIV/0!</v>
      </c>
      <c r="W21" s="200"/>
      <c r="X21" s="214"/>
      <c r="Y21" s="307" t="e">
        <f t="shared" si="9"/>
        <v>#DIV/0!</v>
      </c>
      <c r="Z21" s="200"/>
      <c r="AA21" s="178"/>
      <c r="AB21" s="179"/>
      <c r="AC21" s="219"/>
      <c r="AD21" s="308" t="e">
        <f t="shared" si="10"/>
        <v>#DIV/0!</v>
      </c>
      <c r="AE21" s="202"/>
      <c r="AF21" s="178"/>
      <c r="AG21" s="214"/>
      <c r="AH21" s="307" t="e">
        <f t="shared" si="13"/>
        <v>#DIV/0!</v>
      </c>
      <c r="AI21" s="202"/>
      <c r="AJ21" s="178"/>
      <c r="AK21" s="179"/>
      <c r="AL21" s="214"/>
      <c r="AM21" s="308" t="e">
        <f t="shared" si="5"/>
        <v>#DIV/0!</v>
      </c>
      <c r="AN21" s="205"/>
      <c r="AO21" s="178"/>
      <c r="AP21" s="179"/>
      <c r="AQ21" s="214"/>
      <c r="AR21" s="308" t="e">
        <f t="shared" si="12"/>
        <v>#DIV/0!</v>
      </c>
      <c r="AS21" s="205"/>
      <c r="AT21" s="181"/>
      <c r="AU21" s="181"/>
      <c r="AV21" s="214"/>
      <c r="AW21" s="307" t="e">
        <f t="shared" si="6"/>
        <v>#DIV/0!</v>
      </c>
      <c r="AX21" s="211"/>
      <c r="AY21" s="214"/>
      <c r="AZ21" s="307" t="e">
        <f t="shared" si="7"/>
        <v>#DIV/0!</v>
      </c>
      <c r="BA21" s="482"/>
    </row>
    <row r="22" spans="1:53" ht="34.9" hidden="1" customHeight="1" x14ac:dyDescent="0.25">
      <c r="A22" s="437"/>
      <c r="B22" s="437"/>
      <c r="C22" s="438"/>
      <c r="D22" s="189" t="s">
        <v>43</v>
      </c>
      <c r="E22" s="171">
        <f t="shared" si="1"/>
        <v>0</v>
      </c>
      <c r="F22" s="177"/>
      <c r="G22" s="307" t="e">
        <f t="shared" si="8"/>
        <v>#DIV/0!</v>
      </c>
      <c r="H22" s="197"/>
      <c r="I22" s="214"/>
      <c r="J22" s="117"/>
      <c r="K22" s="200"/>
      <c r="L22" s="217"/>
      <c r="M22" s="117"/>
      <c r="N22" s="200"/>
      <c r="O22" s="214"/>
      <c r="P22" s="117"/>
      <c r="Q22" s="200"/>
      <c r="R22" s="214"/>
      <c r="S22" s="306" t="e">
        <f t="shared" si="3"/>
        <v>#DIV/0!</v>
      </c>
      <c r="T22" s="200"/>
      <c r="U22" s="214"/>
      <c r="V22" s="307" t="e">
        <f t="shared" si="4"/>
        <v>#DIV/0!</v>
      </c>
      <c r="W22" s="200"/>
      <c r="X22" s="214"/>
      <c r="Y22" s="307" t="e">
        <f t="shared" si="9"/>
        <v>#DIV/0!</v>
      </c>
      <c r="Z22" s="200"/>
      <c r="AA22" s="178"/>
      <c r="AB22" s="179"/>
      <c r="AC22" s="219"/>
      <c r="AD22" s="308" t="e">
        <f t="shared" si="10"/>
        <v>#DIV/0!</v>
      </c>
      <c r="AE22" s="202"/>
      <c r="AF22" s="178"/>
      <c r="AG22" s="214"/>
      <c r="AH22" s="307" t="e">
        <f t="shared" si="13"/>
        <v>#DIV/0!</v>
      </c>
      <c r="AI22" s="202"/>
      <c r="AJ22" s="178"/>
      <c r="AK22" s="179"/>
      <c r="AL22" s="214"/>
      <c r="AM22" s="308" t="e">
        <f t="shared" si="5"/>
        <v>#DIV/0!</v>
      </c>
      <c r="AN22" s="205"/>
      <c r="AO22" s="178"/>
      <c r="AP22" s="179"/>
      <c r="AQ22" s="214"/>
      <c r="AR22" s="308" t="e">
        <f t="shared" si="12"/>
        <v>#DIV/0!</v>
      </c>
      <c r="AS22" s="205"/>
      <c r="AT22" s="181"/>
      <c r="AU22" s="181"/>
      <c r="AV22" s="214"/>
      <c r="AW22" s="307" t="e">
        <f t="shared" si="6"/>
        <v>#DIV/0!</v>
      </c>
      <c r="AX22" s="211"/>
      <c r="AY22" s="214"/>
      <c r="AZ22" s="307" t="e">
        <f t="shared" si="7"/>
        <v>#DIV/0!</v>
      </c>
      <c r="BA22" s="482"/>
    </row>
    <row r="23" spans="1:53" s="223" customFormat="1" ht="17.25" customHeight="1" x14ac:dyDescent="0.25">
      <c r="A23" s="470" t="s">
        <v>282</v>
      </c>
      <c r="B23" s="471"/>
      <c r="C23" s="472"/>
      <c r="D23" s="245" t="s">
        <v>41</v>
      </c>
      <c r="E23" s="248">
        <f t="shared" si="1"/>
        <v>215</v>
      </c>
      <c r="F23" s="246">
        <f>SUM(F37)</f>
        <v>170</v>
      </c>
      <c r="G23" s="306">
        <f t="shared" si="8"/>
        <v>0.79069767441860461</v>
      </c>
      <c r="H23" s="246">
        <f t="shared" ref="H23:AY23" si="14">SUM(H37)</f>
        <v>0</v>
      </c>
      <c r="I23" s="246">
        <f t="shared" si="14"/>
        <v>0</v>
      </c>
      <c r="J23" s="247" t="e">
        <f>SUM(I23/H23)</f>
        <v>#DIV/0!</v>
      </c>
      <c r="K23" s="246">
        <f t="shared" si="14"/>
        <v>0</v>
      </c>
      <c r="L23" s="246">
        <f t="shared" si="14"/>
        <v>0</v>
      </c>
      <c r="M23" s="306" t="e">
        <f>SUM(L23/K23)</f>
        <v>#DIV/0!</v>
      </c>
      <c r="N23" s="246">
        <f t="shared" si="14"/>
        <v>5</v>
      </c>
      <c r="O23" s="246">
        <f t="shared" si="14"/>
        <v>5</v>
      </c>
      <c r="P23" s="247">
        <f>SUM(O23/N23)</f>
        <v>1</v>
      </c>
      <c r="Q23" s="246">
        <f t="shared" si="14"/>
        <v>5</v>
      </c>
      <c r="R23" s="246">
        <f t="shared" si="14"/>
        <v>5</v>
      </c>
      <c r="S23" s="306">
        <f t="shared" si="3"/>
        <v>1</v>
      </c>
      <c r="T23" s="246">
        <f>SUM(T24:T25)</f>
        <v>0</v>
      </c>
      <c r="U23" s="246">
        <f t="shared" si="14"/>
        <v>5</v>
      </c>
      <c r="V23" s="306" t="e">
        <f t="shared" si="4"/>
        <v>#DIV/0!</v>
      </c>
      <c r="W23" s="246">
        <f t="shared" si="14"/>
        <v>9</v>
      </c>
      <c r="X23" s="246">
        <f t="shared" si="14"/>
        <v>9</v>
      </c>
      <c r="Y23" s="306">
        <f t="shared" si="9"/>
        <v>1</v>
      </c>
      <c r="Z23" s="246">
        <f t="shared" si="14"/>
        <v>9</v>
      </c>
      <c r="AA23" s="246">
        <f t="shared" si="14"/>
        <v>0</v>
      </c>
      <c r="AB23" s="246">
        <f t="shared" si="14"/>
        <v>0</v>
      </c>
      <c r="AC23" s="246">
        <f t="shared" si="14"/>
        <v>4</v>
      </c>
      <c r="AD23" s="306">
        <f t="shared" si="10"/>
        <v>0.44444444444444442</v>
      </c>
      <c r="AE23" s="246">
        <f t="shared" si="14"/>
        <v>110</v>
      </c>
      <c r="AF23" s="246">
        <f t="shared" si="14"/>
        <v>0</v>
      </c>
      <c r="AG23" s="246">
        <f t="shared" si="14"/>
        <v>6</v>
      </c>
      <c r="AH23" s="306" t="e">
        <f t="shared" si="13"/>
        <v>#DIV/0!</v>
      </c>
      <c r="AI23" s="246">
        <f t="shared" si="14"/>
        <v>25</v>
      </c>
      <c r="AJ23" s="246">
        <f t="shared" si="14"/>
        <v>0</v>
      </c>
      <c r="AK23" s="246">
        <f t="shared" si="14"/>
        <v>0</v>
      </c>
      <c r="AL23" s="246">
        <f t="shared" si="14"/>
        <v>25</v>
      </c>
      <c r="AM23" s="308">
        <f t="shared" si="5"/>
        <v>1</v>
      </c>
      <c r="AN23" s="246">
        <f t="shared" si="14"/>
        <v>5</v>
      </c>
      <c r="AO23" s="246">
        <f t="shared" si="14"/>
        <v>0</v>
      </c>
      <c r="AP23" s="246">
        <f t="shared" si="14"/>
        <v>0</v>
      </c>
      <c r="AQ23" s="246">
        <f t="shared" si="14"/>
        <v>105</v>
      </c>
      <c r="AR23" s="308">
        <f t="shared" si="12"/>
        <v>21</v>
      </c>
      <c r="AS23" s="246">
        <f t="shared" si="14"/>
        <v>7</v>
      </c>
      <c r="AT23" s="246">
        <f t="shared" si="14"/>
        <v>0</v>
      </c>
      <c r="AU23" s="246">
        <f t="shared" si="14"/>
        <v>0</v>
      </c>
      <c r="AV23" s="246">
        <f t="shared" si="14"/>
        <v>6</v>
      </c>
      <c r="AW23" s="306" t="e">
        <f t="shared" si="6"/>
        <v>#DIV/0!</v>
      </c>
      <c r="AX23" s="246">
        <f t="shared" si="14"/>
        <v>40</v>
      </c>
      <c r="AY23" s="246">
        <f t="shared" si="14"/>
        <v>0</v>
      </c>
      <c r="AZ23" s="306">
        <f t="shared" si="7"/>
        <v>0</v>
      </c>
      <c r="BA23" s="482"/>
    </row>
    <row r="24" spans="1:53" ht="31.15" customHeight="1" x14ac:dyDescent="0.25">
      <c r="A24" s="473"/>
      <c r="B24" s="474"/>
      <c r="C24" s="475"/>
      <c r="D24" s="188" t="s">
        <v>2</v>
      </c>
      <c r="E24" s="171">
        <f t="shared" si="1"/>
        <v>0</v>
      </c>
      <c r="F24" s="171">
        <f>SUM(I24+L24+O24+R24+U24+X24+AA24+AF24+AJ24+AO24+AT24+AY24+AC24+AG24+AL24+AV24+AQ24)</f>
        <v>0</v>
      </c>
      <c r="G24" s="307" t="e">
        <f t="shared" si="8"/>
        <v>#DIV/0!</v>
      </c>
      <c r="H24" s="194">
        <f>SUM(H38)</f>
        <v>0</v>
      </c>
      <c r="I24" s="212">
        <f>SUM(I38)</f>
        <v>0</v>
      </c>
      <c r="J24" s="115"/>
      <c r="K24" s="194">
        <f>SUM(K38)</f>
        <v>0</v>
      </c>
      <c r="L24" s="212">
        <f>SUM(L38)</f>
        <v>0</v>
      </c>
      <c r="M24" s="115"/>
      <c r="N24" s="194">
        <f>SUM(N38)</f>
        <v>0</v>
      </c>
      <c r="O24" s="212">
        <f>SUM(O38)</f>
        <v>0</v>
      </c>
      <c r="P24" s="115"/>
      <c r="Q24" s="194">
        <f>SUM(Q38)</f>
        <v>0</v>
      </c>
      <c r="R24" s="212">
        <f>SUM(R38)</f>
        <v>0</v>
      </c>
      <c r="S24" s="306" t="e">
        <f t="shared" si="3"/>
        <v>#DIV/0!</v>
      </c>
      <c r="T24" s="194">
        <f>SUM(T38)</f>
        <v>0</v>
      </c>
      <c r="U24" s="212">
        <f>SUM(U38)</f>
        <v>0</v>
      </c>
      <c r="V24" s="307" t="e">
        <f t="shared" si="4"/>
        <v>#DIV/0!</v>
      </c>
      <c r="W24" s="194">
        <f>SUM(W38)</f>
        <v>0</v>
      </c>
      <c r="X24" s="212">
        <f>SUM(X38)</f>
        <v>0</v>
      </c>
      <c r="Y24" s="307" t="e">
        <f t="shared" si="9"/>
        <v>#DIV/0!</v>
      </c>
      <c r="Z24" s="194">
        <f>SUM(Z38)</f>
        <v>0</v>
      </c>
      <c r="AA24" s="173"/>
      <c r="AB24" s="174"/>
      <c r="AC24" s="212">
        <f>SUM(AC38)</f>
        <v>0</v>
      </c>
      <c r="AD24" s="306"/>
      <c r="AE24" s="194">
        <f>SUM(AE38)</f>
        <v>0</v>
      </c>
      <c r="AF24" s="173"/>
      <c r="AG24" s="212">
        <f>SUM(AG38)</f>
        <v>0</v>
      </c>
      <c r="AH24" s="307" t="e">
        <f t="shared" si="13"/>
        <v>#DIV/0!</v>
      </c>
      <c r="AI24" s="194">
        <f>SUM(AI38)</f>
        <v>0</v>
      </c>
      <c r="AJ24" s="173"/>
      <c r="AK24" s="174"/>
      <c r="AL24" s="212">
        <f>SUM(AL38)</f>
        <v>0</v>
      </c>
      <c r="AM24" s="308" t="e">
        <f t="shared" si="5"/>
        <v>#DIV/0!</v>
      </c>
      <c r="AN24" s="194">
        <f>SUM(AN38)</f>
        <v>0</v>
      </c>
      <c r="AO24" s="173"/>
      <c r="AP24" s="174"/>
      <c r="AQ24" s="212">
        <f>SUM(AQ38)</f>
        <v>0</v>
      </c>
      <c r="AR24" s="308"/>
      <c r="AS24" s="194">
        <f>SUM(AS38)</f>
        <v>0</v>
      </c>
      <c r="AT24" s="173"/>
      <c r="AU24" s="173"/>
      <c r="AV24" s="212">
        <f>SUM(AV38)</f>
        <v>0</v>
      </c>
      <c r="AW24" s="307" t="e">
        <f t="shared" si="6"/>
        <v>#DIV/0!</v>
      </c>
      <c r="AX24" s="194">
        <f>SUM(AX38)</f>
        <v>0</v>
      </c>
      <c r="AY24" s="212">
        <f>SUM(AY38)</f>
        <v>0</v>
      </c>
      <c r="AZ24" s="307" t="e">
        <f t="shared" si="7"/>
        <v>#DIV/0!</v>
      </c>
      <c r="BA24" s="482"/>
    </row>
    <row r="25" spans="1:53" ht="15.75" x14ac:dyDescent="0.25">
      <c r="A25" s="473"/>
      <c r="B25" s="474"/>
      <c r="C25" s="475"/>
      <c r="D25" s="191" t="s">
        <v>43</v>
      </c>
      <c r="E25" s="171">
        <f>SUM(H25+K25+N25+Q25+T25+W25+Z25+AE25+AI25+AN25+AS25+AX25)</f>
        <v>215</v>
      </c>
      <c r="F25" s="171">
        <f>SUM(I25+L25+O25+R25+U25+X25+AA25+AF25+AJ25+AO25+AT25+AY25+AC25+AG25+AL25+AV25+AQ25+AV24)</f>
        <v>170</v>
      </c>
      <c r="G25" s="307">
        <f t="shared" si="8"/>
        <v>0.79069767441860461</v>
      </c>
      <c r="H25" s="194">
        <f>SUM(H39)</f>
        <v>0</v>
      </c>
      <c r="I25" s="212">
        <f>SUM(I39)</f>
        <v>0</v>
      </c>
      <c r="J25" s="117"/>
      <c r="K25" s="194">
        <f>SUM(K39)</f>
        <v>0</v>
      </c>
      <c r="L25" s="212">
        <f>SUM(L39)</f>
        <v>0</v>
      </c>
      <c r="M25" s="117"/>
      <c r="N25" s="194">
        <f>SUM(N39)</f>
        <v>5</v>
      </c>
      <c r="O25" s="212">
        <f>SUM(O39)</f>
        <v>5</v>
      </c>
      <c r="P25" s="117"/>
      <c r="Q25" s="194">
        <f>SUM(Q39)</f>
        <v>5</v>
      </c>
      <c r="R25" s="212">
        <f>SUM(R39)</f>
        <v>5</v>
      </c>
      <c r="S25" s="306">
        <f t="shared" si="3"/>
        <v>1</v>
      </c>
      <c r="T25" s="194">
        <f>SUM(T39)</f>
        <v>0</v>
      </c>
      <c r="U25" s="212">
        <f>SUM(U39)</f>
        <v>5</v>
      </c>
      <c r="V25" s="307" t="e">
        <f t="shared" si="4"/>
        <v>#DIV/0!</v>
      </c>
      <c r="W25" s="194">
        <f>SUM(W39)</f>
        <v>9</v>
      </c>
      <c r="X25" s="212">
        <f>SUM(X39)</f>
        <v>9</v>
      </c>
      <c r="Y25" s="307">
        <f t="shared" si="9"/>
        <v>1</v>
      </c>
      <c r="Z25" s="203">
        <f t="shared" ref="Z25" si="15">SUM(Z39)</f>
        <v>9</v>
      </c>
      <c r="AA25" s="178"/>
      <c r="AB25" s="179"/>
      <c r="AC25" s="212">
        <f>SUM(AC39)</f>
        <v>4</v>
      </c>
      <c r="AD25" s="306">
        <f t="shared" si="10"/>
        <v>0.44444444444444442</v>
      </c>
      <c r="AE25" s="194">
        <f>SUM(AE39)</f>
        <v>110</v>
      </c>
      <c r="AF25" s="194">
        <f t="shared" ref="AF25" si="16">SUM(AF39)</f>
        <v>0</v>
      </c>
      <c r="AG25" s="212">
        <f>SUM(AG39)</f>
        <v>6</v>
      </c>
      <c r="AH25" s="307" t="e">
        <f t="shared" si="13"/>
        <v>#DIV/0!</v>
      </c>
      <c r="AI25" s="194">
        <f>SUM(AI39)</f>
        <v>25</v>
      </c>
      <c r="AJ25" s="194">
        <f t="shared" ref="AJ25:AK25" si="17">SUM(AJ39)</f>
        <v>0</v>
      </c>
      <c r="AK25" s="194">
        <f t="shared" si="17"/>
        <v>0</v>
      </c>
      <c r="AL25" s="212">
        <f>SUM(AL39)</f>
        <v>25</v>
      </c>
      <c r="AM25" s="308">
        <f t="shared" si="5"/>
        <v>1</v>
      </c>
      <c r="AN25" s="194">
        <f>SUM(AN39)</f>
        <v>5</v>
      </c>
      <c r="AO25" s="178"/>
      <c r="AP25" s="179"/>
      <c r="AQ25" s="212">
        <f>SUM(AQ39)</f>
        <v>105</v>
      </c>
      <c r="AR25" s="308">
        <f t="shared" si="12"/>
        <v>21</v>
      </c>
      <c r="AS25" s="194">
        <f>SUM(AS39)</f>
        <v>7</v>
      </c>
      <c r="AT25" s="194">
        <f t="shared" ref="AT25:AU25" si="18">SUM(AT39)</f>
        <v>0</v>
      </c>
      <c r="AU25" s="194">
        <f t="shared" si="18"/>
        <v>0</v>
      </c>
      <c r="AV25" s="212">
        <f>SUM(AV39)</f>
        <v>6</v>
      </c>
      <c r="AW25" s="307" t="e">
        <f t="shared" si="6"/>
        <v>#DIV/0!</v>
      </c>
      <c r="AX25" s="194">
        <f>SUM(AX39)</f>
        <v>40</v>
      </c>
      <c r="AY25" s="212">
        <f>SUM(AY39)</f>
        <v>0</v>
      </c>
      <c r="AZ25" s="307">
        <f t="shared" si="7"/>
        <v>0</v>
      </c>
      <c r="BA25" s="482"/>
    </row>
    <row r="26" spans="1:53" s="107" customFormat="1" ht="0.6" customHeight="1" x14ac:dyDescent="0.25">
      <c r="A26" s="420" t="s">
        <v>297</v>
      </c>
      <c r="B26" s="421"/>
      <c r="C26" s="421"/>
      <c r="D26" s="421"/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  <c r="W26" s="421"/>
      <c r="X26" s="421"/>
      <c r="Y26" s="421"/>
      <c r="Z26" s="421"/>
      <c r="AA26" s="421"/>
      <c r="AB26" s="421"/>
      <c r="AC26" s="421"/>
      <c r="AD26" s="421"/>
      <c r="AE26" s="421"/>
      <c r="AF26" s="421"/>
      <c r="AG26" s="421"/>
      <c r="AH26" s="421"/>
      <c r="AI26" s="421"/>
      <c r="AJ26" s="421"/>
      <c r="AK26" s="421"/>
      <c r="AL26" s="421"/>
      <c r="AM26" s="421"/>
      <c r="AN26" s="421"/>
      <c r="AO26" s="421"/>
      <c r="AP26" s="421"/>
      <c r="AQ26" s="421"/>
      <c r="AR26" s="421"/>
      <c r="AS26" s="421"/>
      <c r="AT26" s="421"/>
      <c r="AU26" s="421"/>
      <c r="AV26" s="421"/>
      <c r="AW26" s="421"/>
      <c r="AX26" s="421"/>
      <c r="AY26" s="421"/>
      <c r="AZ26" s="421"/>
      <c r="BA26" s="422"/>
    </row>
    <row r="27" spans="1:53" ht="1.9" hidden="1" customHeight="1" x14ac:dyDescent="0.25">
      <c r="A27" s="423" t="s">
        <v>1</v>
      </c>
      <c r="B27" s="416" t="s">
        <v>301</v>
      </c>
      <c r="C27" s="416" t="s">
        <v>302</v>
      </c>
      <c r="D27" s="296" t="s">
        <v>41</v>
      </c>
      <c r="E27" s="246">
        <f>SUM(E41)</f>
        <v>0</v>
      </c>
      <c r="F27" s="246">
        <f>SUM(F41)</f>
        <v>0</v>
      </c>
      <c r="G27" s="247" t="e">
        <f>SUM(F27/E27)</f>
        <v>#DIV/0!</v>
      </c>
      <c r="H27" s="246">
        <f t="shared" ref="H27:I27" si="19">SUM(H41)</f>
        <v>0</v>
      </c>
      <c r="I27" s="246">
        <f t="shared" si="19"/>
        <v>0</v>
      </c>
      <c r="J27" s="247" t="e">
        <f>SUM(I27/H27)</f>
        <v>#DIV/0!</v>
      </c>
      <c r="K27" s="246">
        <f t="shared" ref="K27:L27" si="20">SUM(K41)</f>
        <v>0</v>
      </c>
      <c r="L27" s="246">
        <f t="shared" si="20"/>
        <v>0</v>
      </c>
      <c r="M27" s="306" t="e">
        <f>SUM(L27/K27)</f>
        <v>#DIV/0!</v>
      </c>
      <c r="N27" s="246">
        <f t="shared" ref="N27:O27" si="21">SUM(N41)</f>
        <v>0</v>
      </c>
      <c r="O27" s="246">
        <f t="shared" si="21"/>
        <v>0</v>
      </c>
      <c r="P27" s="247" t="e">
        <f>SUM(O27/N27)</f>
        <v>#DIV/0!</v>
      </c>
      <c r="Q27" s="246">
        <f t="shared" ref="Q27:R27" si="22">SUM(Q41)</f>
        <v>0</v>
      </c>
      <c r="R27" s="246">
        <f t="shared" si="22"/>
        <v>0</v>
      </c>
      <c r="S27" s="247" t="e">
        <f>SUM(R27/Q27)</f>
        <v>#DIV/0!</v>
      </c>
      <c r="T27" s="246">
        <f t="shared" ref="T27:U27" si="23">SUM(T41)</f>
        <v>0</v>
      </c>
      <c r="U27" s="246">
        <f t="shared" si="23"/>
        <v>0</v>
      </c>
      <c r="V27" s="247" t="e">
        <f>SUM(U27/T27)</f>
        <v>#DIV/0!</v>
      </c>
      <c r="W27" s="246">
        <f t="shared" ref="W27:X27" si="24">SUM(W41)</f>
        <v>0</v>
      </c>
      <c r="X27" s="246">
        <f t="shared" si="24"/>
        <v>0</v>
      </c>
      <c r="Y27" s="247" t="e">
        <f>SUM(X27/W27)</f>
        <v>#DIV/0!</v>
      </c>
      <c r="Z27" s="246">
        <f t="shared" ref="Z27:AC27" si="25">SUM(Z41)</f>
        <v>0</v>
      </c>
      <c r="AA27" s="246">
        <f t="shared" si="25"/>
        <v>0</v>
      </c>
      <c r="AB27" s="246">
        <f t="shared" si="25"/>
        <v>0</v>
      </c>
      <c r="AC27" s="246">
        <f t="shared" si="25"/>
        <v>0</v>
      </c>
      <c r="AD27" s="247" t="e">
        <f>SUM(AC27/AB27)</f>
        <v>#DIV/0!</v>
      </c>
      <c r="AE27" s="246">
        <f t="shared" ref="AE27:AG27" si="26">SUM(AE41)</f>
        <v>0</v>
      </c>
      <c r="AF27" s="246">
        <f t="shared" si="26"/>
        <v>0</v>
      </c>
      <c r="AG27" s="246">
        <f t="shared" si="26"/>
        <v>0</v>
      </c>
      <c r="AH27" s="247" t="e">
        <f>SUM(AG27/#REF!)</f>
        <v>#REF!</v>
      </c>
      <c r="AI27" s="246">
        <f t="shared" ref="AI27:AL27" si="27">SUM(AI41)</f>
        <v>0</v>
      </c>
      <c r="AJ27" s="246">
        <f t="shared" si="27"/>
        <v>0</v>
      </c>
      <c r="AK27" s="246">
        <f t="shared" si="27"/>
        <v>0</v>
      </c>
      <c r="AL27" s="246">
        <f t="shared" si="27"/>
        <v>0</v>
      </c>
      <c r="AM27" s="247" t="e">
        <f>SUM(AL27/AK27)</f>
        <v>#DIV/0!</v>
      </c>
      <c r="AN27" s="246">
        <f t="shared" ref="AN27:AQ27" si="28">SUM(AN41)</f>
        <v>0</v>
      </c>
      <c r="AO27" s="246">
        <f t="shared" si="28"/>
        <v>0</v>
      </c>
      <c r="AP27" s="246">
        <f t="shared" si="28"/>
        <v>0</v>
      </c>
      <c r="AQ27" s="246">
        <f t="shared" si="28"/>
        <v>0</v>
      </c>
      <c r="AR27" s="247" t="e">
        <f>SUM(AQ27/AP27)</f>
        <v>#DIV/0!</v>
      </c>
      <c r="AS27" s="246">
        <f t="shared" ref="AS27:AV27" si="29">SUM(AS41)</f>
        <v>0</v>
      </c>
      <c r="AT27" s="246">
        <f t="shared" si="29"/>
        <v>0</v>
      </c>
      <c r="AU27" s="246">
        <f t="shared" si="29"/>
        <v>0</v>
      </c>
      <c r="AV27" s="246">
        <f t="shared" si="29"/>
        <v>0</v>
      </c>
      <c r="AW27" s="247" t="e">
        <f>SUM(AV27/AU27)</f>
        <v>#DIV/0!</v>
      </c>
      <c r="AX27" s="246">
        <f t="shared" ref="AX27:AY27" si="30">SUM(AX41)</f>
        <v>0</v>
      </c>
      <c r="AY27" s="246">
        <f t="shared" si="30"/>
        <v>0</v>
      </c>
      <c r="AZ27" s="247" t="e">
        <f>SUM(AY27/AX27)</f>
        <v>#DIV/0!</v>
      </c>
      <c r="BA27" s="416"/>
    </row>
    <row r="28" spans="1:53" ht="46.15" hidden="1" customHeight="1" x14ac:dyDescent="0.25">
      <c r="A28" s="424"/>
      <c r="B28" s="417"/>
      <c r="C28" s="417"/>
      <c r="D28" s="169" t="s">
        <v>2</v>
      </c>
      <c r="E28" s="171">
        <f t="shared" ref="E28:F32" si="31">SUM(H28+K28+N28+Q28+T28+W28+Z28+AE28+AI28+AN28+AS28+AX28)</f>
        <v>0</v>
      </c>
      <c r="F28" s="171">
        <f t="shared" si="31"/>
        <v>0</v>
      </c>
      <c r="G28" s="114"/>
      <c r="H28" s="194">
        <f>SUM(H38+H63)</f>
        <v>0</v>
      </c>
      <c r="I28" s="212">
        <f>SUM(I38+I63)</f>
        <v>0</v>
      </c>
      <c r="J28" s="115"/>
      <c r="K28" s="194">
        <f>SUM(K38+K63)</f>
        <v>0</v>
      </c>
      <c r="L28" s="212">
        <f>SUM(L38+L63)</f>
        <v>0</v>
      </c>
      <c r="M28" s="115"/>
      <c r="N28" s="194">
        <f>SUM(N38+N63)</f>
        <v>0</v>
      </c>
      <c r="O28" s="212">
        <f>SUM(O38+O63)</f>
        <v>0</v>
      </c>
      <c r="P28" s="115"/>
      <c r="Q28" s="194">
        <f>SUM(Q38+Q63)</f>
        <v>0</v>
      </c>
      <c r="R28" s="212">
        <f>SUM(R38+R63)</f>
        <v>0</v>
      </c>
      <c r="S28" s="115"/>
      <c r="T28" s="194">
        <f>SUM(T38+T63)</f>
        <v>0</v>
      </c>
      <c r="U28" s="212">
        <f>SUM(U38+U63)</f>
        <v>0</v>
      </c>
      <c r="V28" s="115"/>
      <c r="W28" s="194">
        <f>SUM(W38+W63)</f>
        <v>0</v>
      </c>
      <c r="X28" s="212">
        <f>SUM(X38+X63)</f>
        <v>0</v>
      </c>
      <c r="Y28" s="115"/>
      <c r="Z28" s="194">
        <f>SUM(Z38+Z63)</f>
        <v>0</v>
      </c>
      <c r="AA28" s="173"/>
      <c r="AB28" s="174"/>
      <c r="AC28" s="212">
        <f>SUM(AC38+AC63)</f>
        <v>0</v>
      </c>
      <c r="AD28" s="115"/>
      <c r="AE28" s="194">
        <f>SUM(AE38+AE63)</f>
        <v>0</v>
      </c>
      <c r="AF28" s="173"/>
      <c r="AG28" s="212">
        <f>SUM(AG38+AG63)</f>
        <v>0</v>
      </c>
      <c r="AH28" s="115"/>
      <c r="AI28" s="194">
        <f>SUM(AI38+AI63)</f>
        <v>0</v>
      </c>
      <c r="AJ28" s="173"/>
      <c r="AK28" s="174"/>
      <c r="AL28" s="212">
        <f>SUM(AL38+AL63)</f>
        <v>0</v>
      </c>
      <c r="AM28" s="115"/>
      <c r="AN28" s="194">
        <f>SUM(AN38+AN63)</f>
        <v>0</v>
      </c>
      <c r="AO28" s="173"/>
      <c r="AP28" s="174"/>
      <c r="AQ28" s="212">
        <f>SUM(AQ38+AQ63)</f>
        <v>0</v>
      </c>
      <c r="AR28" s="115"/>
      <c r="AS28" s="194">
        <f>SUM(AS38+AS63)</f>
        <v>0</v>
      </c>
      <c r="AT28" s="173"/>
      <c r="AU28" s="173"/>
      <c r="AV28" s="212">
        <f>SUM(AV38+AV63)</f>
        <v>0</v>
      </c>
      <c r="AW28" s="115"/>
      <c r="AX28" s="194">
        <f>SUM(AX38+AX63)</f>
        <v>0</v>
      </c>
      <c r="AY28" s="212">
        <f>SUM(AY38+AY63)</f>
        <v>0</v>
      </c>
      <c r="AZ28" s="115"/>
      <c r="BA28" s="417"/>
    </row>
    <row r="29" spans="1:53" ht="27" hidden="1" customHeight="1" x14ac:dyDescent="0.25">
      <c r="A29" s="424"/>
      <c r="B29" s="417"/>
      <c r="C29" s="417"/>
      <c r="D29" s="192" t="s">
        <v>43</v>
      </c>
      <c r="E29" s="171">
        <f t="shared" si="31"/>
        <v>5</v>
      </c>
      <c r="F29" s="171">
        <f t="shared" si="31"/>
        <v>43</v>
      </c>
      <c r="G29" s="114"/>
      <c r="H29" s="194">
        <f>SUM(H39+H64)</f>
        <v>0</v>
      </c>
      <c r="I29" s="212">
        <f>SUM(I39+I64)</f>
        <v>0</v>
      </c>
      <c r="J29" s="117"/>
      <c r="K29" s="194">
        <f>SUM(K39+K64)</f>
        <v>0</v>
      </c>
      <c r="L29" s="212">
        <f>SUM(L39+L64)</f>
        <v>0</v>
      </c>
      <c r="M29" s="117"/>
      <c r="N29" s="194">
        <f>SUM(N39+N64)</f>
        <v>5</v>
      </c>
      <c r="O29" s="212">
        <f>SUM(O39+O64)</f>
        <v>5</v>
      </c>
      <c r="P29" s="117"/>
      <c r="Q29" s="194">
        <v>0</v>
      </c>
      <c r="R29" s="212">
        <f>SUM(R39+R64)</f>
        <v>10</v>
      </c>
      <c r="S29" s="117"/>
      <c r="T29" s="194">
        <v>0</v>
      </c>
      <c r="U29" s="212">
        <f>SUM(U39+U64)</f>
        <v>10</v>
      </c>
      <c r="V29" s="117"/>
      <c r="W29" s="194">
        <v>0</v>
      </c>
      <c r="X29" s="212">
        <f>SUM(X39+X64)</f>
        <v>18</v>
      </c>
      <c r="Y29" s="117"/>
      <c r="Z29" s="194">
        <v>0</v>
      </c>
      <c r="AA29" s="178"/>
      <c r="AB29" s="179"/>
      <c r="AC29" s="212">
        <f>SUM(AC39+AC64)</f>
        <v>8</v>
      </c>
      <c r="AD29" s="117"/>
      <c r="AE29" s="194">
        <v>0</v>
      </c>
      <c r="AF29" s="178"/>
      <c r="AG29" s="212">
        <f>SUM(AG39+AG64)</f>
        <v>12</v>
      </c>
      <c r="AH29" s="117"/>
      <c r="AI29" s="194">
        <v>0</v>
      </c>
      <c r="AJ29" s="178"/>
      <c r="AK29" s="179"/>
      <c r="AL29" s="212">
        <f>SUM(AL39+AL64)</f>
        <v>30</v>
      </c>
      <c r="AM29" s="117"/>
      <c r="AN29" s="194">
        <v>0</v>
      </c>
      <c r="AO29" s="178"/>
      <c r="AP29" s="179"/>
      <c r="AQ29" s="212">
        <f>SUM(AQ39+AQ64)</f>
        <v>110</v>
      </c>
      <c r="AR29" s="117"/>
      <c r="AS29" s="194">
        <v>0</v>
      </c>
      <c r="AT29" s="181"/>
      <c r="AU29" s="181"/>
      <c r="AV29" s="212">
        <f>SUM(AV39+AV64)</f>
        <v>12</v>
      </c>
      <c r="AW29" s="117"/>
      <c r="AX29" s="194">
        <v>0</v>
      </c>
      <c r="AY29" s="212">
        <f>SUM(AY39+AY64)</f>
        <v>0</v>
      </c>
      <c r="AZ29" s="117"/>
      <c r="BA29" s="417"/>
    </row>
    <row r="30" spans="1:53" s="128" customFormat="1" ht="22.15" hidden="1" customHeight="1" x14ac:dyDescent="0.25">
      <c r="A30" s="423" t="s">
        <v>3</v>
      </c>
      <c r="B30" s="416" t="s">
        <v>303</v>
      </c>
      <c r="C30" s="416" t="s">
        <v>304</v>
      </c>
      <c r="D30" s="193" t="s">
        <v>41</v>
      </c>
      <c r="E30" s="171">
        <f t="shared" si="31"/>
        <v>0</v>
      </c>
      <c r="F30" s="171">
        <f t="shared" si="31"/>
        <v>0</v>
      </c>
      <c r="G30" s="119"/>
      <c r="H30" s="198"/>
      <c r="I30" s="213"/>
      <c r="J30" s="120"/>
      <c r="K30" s="198"/>
      <c r="L30" s="213"/>
      <c r="M30" s="120"/>
      <c r="N30" s="198"/>
      <c r="O30" s="213"/>
      <c r="P30" s="121"/>
      <c r="Q30" s="198"/>
      <c r="R30" s="213"/>
      <c r="S30" s="120"/>
      <c r="T30" s="198"/>
      <c r="U30" s="213"/>
      <c r="V30" s="120"/>
      <c r="W30" s="198"/>
      <c r="X30" s="213"/>
      <c r="Y30" s="120"/>
      <c r="Z30" s="198"/>
      <c r="AA30" s="184"/>
      <c r="AB30" s="186"/>
      <c r="AC30" s="213"/>
      <c r="AD30" s="121"/>
      <c r="AE30" s="198"/>
      <c r="AF30" s="184"/>
      <c r="AG30" s="215"/>
      <c r="AH30" s="121"/>
      <c r="AI30" s="198"/>
      <c r="AJ30" s="184"/>
      <c r="AK30" s="186"/>
      <c r="AL30" s="215"/>
      <c r="AM30" s="121"/>
      <c r="AN30" s="207"/>
      <c r="AO30" s="185"/>
      <c r="AP30" s="186"/>
      <c r="AQ30" s="213"/>
      <c r="AR30" s="120"/>
      <c r="AS30" s="198"/>
      <c r="AT30" s="187"/>
      <c r="AU30" s="186"/>
      <c r="AV30" s="215"/>
      <c r="AW30" s="121"/>
      <c r="AX30" s="198"/>
      <c r="AY30" s="215"/>
      <c r="AZ30" s="121"/>
      <c r="BA30" s="416"/>
    </row>
    <row r="31" spans="1:53" ht="31.15" hidden="1" customHeight="1" x14ac:dyDescent="0.25">
      <c r="A31" s="424"/>
      <c r="B31" s="417"/>
      <c r="C31" s="417"/>
      <c r="D31" s="169" t="s">
        <v>2</v>
      </c>
      <c r="E31" s="171">
        <f t="shared" si="31"/>
        <v>0</v>
      </c>
      <c r="F31" s="171">
        <f t="shared" si="31"/>
        <v>0</v>
      </c>
      <c r="G31" s="124"/>
      <c r="H31" s="199"/>
      <c r="I31" s="212"/>
      <c r="J31" s="115"/>
      <c r="K31" s="199"/>
      <c r="L31" s="212"/>
      <c r="M31" s="115"/>
      <c r="N31" s="199"/>
      <c r="O31" s="212"/>
      <c r="P31" s="125"/>
      <c r="Q31" s="199"/>
      <c r="R31" s="212"/>
      <c r="S31" s="115"/>
      <c r="T31" s="199"/>
      <c r="U31" s="212"/>
      <c r="V31" s="115"/>
      <c r="W31" s="199"/>
      <c r="X31" s="212"/>
      <c r="Y31" s="115"/>
      <c r="Z31" s="199"/>
      <c r="AA31" s="173"/>
      <c r="AB31" s="175"/>
      <c r="AC31" s="212"/>
      <c r="AD31" s="125"/>
      <c r="AE31" s="199"/>
      <c r="AF31" s="173"/>
      <c r="AG31" s="216"/>
      <c r="AH31" s="125"/>
      <c r="AI31" s="199"/>
      <c r="AJ31" s="173"/>
      <c r="AK31" s="175"/>
      <c r="AL31" s="216"/>
      <c r="AM31" s="125"/>
      <c r="AN31" s="195"/>
      <c r="AO31" s="174"/>
      <c r="AP31" s="175"/>
      <c r="AQ31" s="212"/>
      <c r="AR31" s="115"/>
      <c r="AS31" s="199"/>
      <c r="AT31" s="172"/>
      <c r="AU31" s="175"/>
      <c r="AV31" s="216"/>
      <c r="AW31" s="125"/>
      <c r="AX31" s="199"/>
      <c r="AY31" s="216"/>
      <c r="AZ31" s="125"/>
      <c r="BA31" s="417"/>
    </row>
    <row r="32" spans="1:53" ht="30.6" hidden="1" customHeight="1" x14ac:dyDescent="0.25">
      <c r="A32" s="424"/>
      <c r="B32" s="417"/>
      <c r="C32" s="417"/>
      <c r="D32" s="192" t="s">
        <v>43</v>
      </c>
      <c r="E32" s="171">
        <f t="shared" si="31"/>
        <v>0</v>
      </c>
      <c r="F32" s="171">
        <f t="shared" si="31"/>
        <v>0</v>
      </c>
      <c r="G32" s="124"/>
      <c r="H32" s="199"/>
      <c r="I32" s="212"/>
      <c r="J32" s="115"/>
      <c r="K32" s="199"/>
      <c r="L32" s="212"/>
      <c r="M32" s="115"/>
      <c r="N32" s="199"/>
      <c r="O32" s="212"/>
      <c r="P32" s="125"/>
      <c r="Q32" s="199"/>
      <c r="R32" s="212"/>
      <c r="S32" s="115"/>
      <c r="T32" s="199"/>
      <c r="U32" s="212"/>
      <c r="V32" s="115"/>
      <c r="W32" s="199"/>
      <c r="X32" s="212"/>
      <c r="Y32" s="115"/>
      <c r="Z32" s="199"/>
      <c r="AA32" s="173"/>
      <c r="AB32" s="175"/>
      <c r="AC32" s="212"/>
      <c r="AD32" s="125"/>
      <c r="AE32" s="199"/>
      <c r="AF32" s="173"/>
      <c r="AG32" s="216"/>
      <c r="AH32" s="125"/>
      <c r="AI32" s="199"/>
      <c r="AJ32" s="173"/>
      <c r="AK32" s="175"/>
      <c r="AL32" s="216"/>
      <c r="AM32" s="125"/>
      <c r="AN32" s="199"/>
      <c r="AO32" s="173"/>
      <c r="AP32" s="175"/>
      <c r="AQ32" s="216"/>
      <c r="AR32" s="125"/>
      <c r="AS32" s="199"/>
      <c r="AT32" s="173"/>
      <c r="AU32" s="175"/>
      <c r="AV32" s="216"/>
      <c r="AW32" s="125"/>
      <c r="AX32" s="199"/>
      <c r="AY32" s="216"/>
      <c r="AZ32" s="116"/>
      <c r="BA32" s="417"/>
    </row>
    <row r="33" spans="1:53" ht="19.899999999999999" hidden="1" customHeight="1" x14ac:dyDescent="0.25">
      <c r="A33" s="412"/>
      <c r="B33" s="414" t="s">
        <v>271</v>
      </c>
      <c r="C33" s="416"/>
      <c r="D33" s="295" t="s">
        <v>41</v>
      </c>
      <c r="E33" s="246">
        <f>SUM(E47)</f>
        <v>0</v>
      </c>
      <c r="F33" s="246">
        <f>SUM(F47)</f>
        <v>0</v>
      </c>
      <c r="G33" s="247" t="e">
        <f>SUM(F33/E33)</f>
        <v>#DIV/0!</v>
      </c>
      <c r="H33" s="246">
        <f t="shared" ref="H33:I33" si="32">SUM(H47)</f>
        <v>0</v>
      </c>
      <c r="I33" s="246">
        <f t="shared" si="32"/>
        <v>0</v>
      </c>
      <c r="J33" s="247" t="e">
        <f>SUM(I33/H33)</f>
        <v>#DIV/0!</v>
      </c>
      <c r="K33" s="246">
        <f t="shared" ref="K33:L33" si="33">SUM(K47)</f>
        <v>0</v>
      </c>
      <c r="L33" s="246">
        <f t="shared" si="33"/>
        <v>0</v>
      </c>
      <c r="M33" s="306" t="e">
        <f>SUM(L33/K33)</f>
        <v>#DIV/0!</v>
      </c>
      <c r="N33" s="246">
        <f t="shared" ref="N33:O33" si="34">SUM(N47)</f>
        <v>0</v>
      </c>
      <c r="O33" s="246">
        <f t="shared" si="34"/>
        <v>0</v>
      </c>
      <c r="P33" s="247" t="e">
        <f>SUM(O33/N33)</f>
        <v>#DIV/0!</v>
      </c>
      <c r="Q33" s="246">
        <f t="shared" ref="Q33:R33" si="35">SUM(Q47)</f>
        <v>0</v>
      </c>
      <c r="R33" s="246">
        <f t="shared" si="35"/>
        <v>0</v>
      </c>
      <c r="S33" s="247" t="e">
        <f>SUM(R33/Q33)</f>
        <v>#DIV/0!</v>
      </c>
      <c r="T33" s="246">
        <f t="shared" ref="T33:U33" si="36">SUM(T47)</f>
        <v>0</v>
      </c>
      <c r="U33" s="246">
        <f t="shared" si="36"/>
        <v>0</v>
      </c>
      <c r="V33" s="247" t="e">
        <f>SUM(U33/T33)</f>
        <v>#DIV/0!</v>
      </c>
      <c r="W33" s="246">
        <f t="shared" ref="W33:X33" si="37">SUM(W47)</f>
        <v>0</v>
      </c>
      <c r="X33" s="246">
        <f t="shared" si="37"/>
        <v>0</v>
      </c>
      <c r="Y33" s="247" t="e">
        <f>SUM(X33/W33)</f>
        <v>#DIV/0!</v>
      </c>
      <c r="Z33" s="246">
        <f t="shared" ref="Z33:AC33" si="38">SUM(Z47)</f>
        <v>0</v>
      </c>
      <c r="AA33" s="246">
        <f t="shared" si="38"/>
        <v>0</v>
      </c>
      <c r="AB33" s="246">
        <f t="shared" si="38"/>
        <v>0</v>
      </c>
      <c r="AC33" s="246">
        <f t="shared" si="38"/>
        <v>0</v>
      </c>
      <c r="AD33" s="247" t="e">
        <f>SUM(AC33/AB33)</f>
        <v>#DIV/0!</v>
      </c>
      <c r="AE33" s="246">
        <f t="shared" ref="AE33:AG33" si="39">SUM(AE47)</f>
        <v>0</v>
      </c>
      <c r="AF33" s="246">
        <f t="shared" si="39"/>
        <v>0</v>
      </c>
      <c r="AG33" s="246">
        <f t="shared" si="39"/>
        <v>0</v>
      </c>
      <c r="AH33" s="247" t="e">
        <f>SUM(AG33/#REF!)</f>
        <v>#REF!</v>
      </c>
      <c r="AI33" s="246">
        <f t="shared" ref="AI33:AL33" si="40">SUM(AI47)</f>
        <v>0</v>
      </c>
      <c r="AJ33" s="246">
        <f t="shared" si="40"/>
        <v>0</v>
      </c>
      <c r="AK33" s="246">
        <f t="shared" si="40"/>
        <v>0</v>
      </c>
      <c r="AL33" s="246">
        <f t="shared" si="40"/>
        <v>0</v>
      </c>
      <c r="AM33" s="247" t="e">
        <f>SUM(AL33/AK33)</f>
        <v>#DIV/0!</v>
      </c>
      <c r="AN33" s="246">
        <f t="shared" ref="AN33:AQ33" si="41">SUM(AN47)</f>
        <v>0</v>
      </c>
      <c r="AO33" s="246">
        <f t="shared" si="41"/>
        <v>0</v>
      </c>
      <c r="AP33" s="246">
        <f t="shared" si="41"/>
        <v>0</v>
      </c>
      <c r="AQ33" s="246">
        <f t="shared" si="41"/>
        <v>0</v>
      </c>
      <c r="AR33" s="247" t="e">
        <f>SUM(AQ33/AP33)</f>
        <v>#DIV/0!</v>
      </c>
      <c r="AS33" s="246">
        <f t="shared" ref="AS33:AV33" si="42">SUM(AS47)</f>
        <v>0</v>
      </c>
      <c r="AT33" s="246">
        <f t="shared" si="42"/>
        <v>0</v>
      </c>
      <c r="AU33" s="246">
        <f t="shared" si="42"/>
        <v>0</v>
      </c>
      <c r="AV33" s="246">
        <f t="shared" si="42"/>
        <v>0</v>
      </c>
      <c r="AW33" s="247" t="e">
        <f>SUM(AV33/AU33)</f>
        <v>#DIV/0!</v>
      </c>
      <c r="AX33" s="246">
        <f t="shared" ref="AX33:AY33" si="43">SUM(AX47)</f>
        <v>0</v>
      </c>
      <c r="AY33" s="246">
        <f t="shared" si="43"/>
        <v>0</v>
      </c>
      <c r="AZ33" s="247" t="e">
        <f>SUM(AY33/AX33)</f>
        <v>#DIV/0!</v>
      </c>
      <c r="BA33" s="418"/>
    </row>
    <row r="34" spans="1:53" ht="33" hidden="1" customHeight="1" x14ac:dyDescent="0.25">
      <c r="A34" s="413"/>
      <c r="B34" s="415"/>
      <c r="C34" s="417"/>
      <c r="D34" s="169" t="s">
        <v>2</v>
      </c>
      <c r="E34" s="171">
        <f>SUM(H34+K34+N34+Q34+T34+W34+Z34+AE34+AI34+AN34+AS34+AX34)</f>
        <v>0</v>
      </c>
      <c r="F34" s="171">
        <f>SUM(I34+L34+O34+R34+U34+X34+AA34+AF34+AJ34+AO34+AT34+AY34)</f>
        <v>0</v>
      </c>
      <c r="G34" s="114"/>
      <c r="H34" s="194">
        <f>SUM(H44+H69)</f>
        <v>0</v>
      </c>
      <c r="I34" s="212">
        <f>SUM(I44+I69)</f>
        <v>0</v>
      </c>
      <c r="J34" s="115"/>
      <c r="K34" s="194">
        <f>SUM(K44+K69)</f>
        <v>0</v>
      </c>
      <c r="L34" s="212">
        <f>SUM(L44+L69)</f>
        <v>0</v>
      </c>
      <c r="M34" s="115"/>
      <c r="N34" s="194">
        <f>SUM(N44+N69)</f>
        <v>0</v>
      </c>
      <c r="O34" s="212">
        <f>SUM(O44+O69)</f>
        <v>0</v>
      </c>
      <c r="P34" s="115"/>
      <c r="Q34" s="194">
        <f>SUM(Q44+Q69)</f>
        <v>0</v>
      </c>
      <c r="R34" s="212">
        <f>SUM(R44+R69)</f>
        <v>0</v>
      </c>
      <c r="S34" s="115"/>
      <c r="T34" s="194">
        <f>SUM(T44+T69)</f>
        <v>0</v>
      </c>
      <c r="U34" s="212">
        <f>SUM(U44+U69)</f>
        <v>0</v>
      </c>
      <c r="V34" s="115"/>
      <c r="W34" s="194">
        <f>SUM(W44+W69)</f>
        <v>0</v>
      </c>
      <c r="X34" s="212">
        <f>SUM(X44+X69)</f>
        <v>0</v>
      </c>
      <c r="Y34" s="115"/>
      <c r="Z34" s="194">
        <f>SUM(Z44+Z69)</f>
        <v>0</v>
      </c>
      <c r="AA34" s="173"/>
      <c r="AB34" s="174"/>
      <c r="AC34" s="212">
        <f>SUM(AC44+AC69)</f>
        <v>0</v>
      </c>
      <c r="AD34" s="115"/>
      <c r="AE34" s="194">
        <f>SUM(AE44+AE69)</f>
        <v>0</v>
      </c>
      <c r="AF34" s="173"/>
      <c r="AG34" s="212">
        <f>SUM(AG44+AG69)</f>
        <v>0</v>
      </c>
      <c r="AH34" s="115"/>
      <c r="AI34" s="194">
        <f>SUM(AI44+AI69)</f>
        <v>0</v>
      </c>
      <c r="AJ34" s="173"/>
      <c r="AK34" s="174"/>
      <c r="AL34" s="212">
        <f>SUM(AL44+AL69)</f>
        <v>0</v>
      </c>
      <c r="AM34" s="115"/>
      <c r="AN34" s="194">
        <f>SUM(AN44+AN69)</f>
        <v>0</v>
      </c>
      <c r="AO34" s="173"/>
      <c r="AP34" s="174"/>
      <c r="AQ34" s="212">
        <f>SUM(AQ44+AQ69)</f>
        <v>0</v>
      </c>
      <c r="AR34" s="115"/>
      <c r="AS34" s="194">
        <f>SUM(AS44+AS69)</f>
        <v>0</v>
      </c>
      <c r="AT34" s="173"/>
      <c r="AU34" s="173"/>
      <c r="AV34" s="212">
        <f>SUM(AV44+AV69)</f>
        <v>0</v>
      </c>
      <c r="AW34" s="115"/>
      <c r="AX34" s="194">
        <f>SUM(AX44+AX69)</f>
        <v>0</v>
      </c>
      <c r="AY34" s="212">
        <f>SUM(AY44+AY69)</f>
        <v>0</v>
      </c>
      <c r="AZ34" s="115"/>
      <c r="BA34" s="419"/>
    </row>
    <row r="35" spans="1:53" ht="19.149999999999999" hidden="1" customHeight="1" x14ac:dyDescent="0.25">
      <c r="A35" s="413"/>
      <c r="B35" s="415"/>
      <c r="C35" s="417"/>
      <c r="D35" s="192" t="s">
        <v>43</v>
      </c>
      <c r="E35" s="171">
        <f>SUM(H35+K35+N35+Q35+T35+W35+Z35+AE35+AI35+AN35+AS35+AX35)</f>
        <v>0</v>
      </c>
      <c r="F35" s="171">
        <f>SUM(I35+L35+O35+R35+U35+X35+AA35+AF35+AJ35+AO35+AT35+AY35)</f>
        <v>0</v>
      </c>
      <c r="G35" s="114"/>
      <c r="H35" s="194">
        <f>SUM(H45+H70)</f>
        <v>0</v>
      </c>
      <c r="I35" s="212">
        <f>SUM(I45+I70)</f>
        <v>0</v>
      </c>
      <c r="J35" s="117"/>
      <c r="K35" s="194">
        <f>SUM(K45+K70)</f>
        <v>0</v>
      </c>
      <c r="L35" s="212">
        <f>SUM(L45+L70)</f>
        <v>0</v>
      </c>
      <c r="M35" s="117"/>
      <c r="N35" s="194">
        <f>SUM(N45+N70)</f>
        <v>0</v>
      </c>
      <c r="O35" s="212">
        <f>SUM(O45+O70)</f>
        <v>0</v>
      </c>
      <c r="P35" s="117"/>
      <c r="Q35" s="194">
        <f>SUM(Q45+Q70)</f>
        <v>0</v>
      </c>
      <c r="R35" s="212">
        <f>SUM(R45+R70)</f>
        <v>0</v>
      </c>
      <c r="S35" s="117"/>
      <c r="T35" s="194">
        <f>SUM(T45+T70)</f>
        <v>0</v>
      </c>
      <c r="U35" s="212">
        <f>SUM(U45+U70)</f>
        <v>0</v>
      </c>
      <c r="V35" s="117"/>
      <c r="W35" s="194">
        <v>0</v>
      </c>
      <c r="X35" s="212">
        <f>SUM(X45+X70)</f>
        <v>0</v>
      </c>
      <c r="Y35" s="117"/>
      <c r="Z35" s="194">
        <f>SUM(Z45+Z70)</f>
        <v>0</v>
      </c>
      <c r="AA35" s="178"/>
      <c r="AB35" s="179"/>
      <c r="AC35" s="212">
        <f>SUM(AC45+AC70)</f>
        <v>0</v>
      </c>
      <c r="AD35" s="117"/>
      <c r="AE35" s="194">
        <v>0</v>
      </c>
      <c r="AF35" s="178"/>
      <c r="AG35" s="212">
        <f>SUM(AG45+AG70)</f>
        <v>0</v>
      </c>
      <c r="AH35" s="117"/>
      <c r="AI35" s="194">
        <v>0</v>
      </c>
      <c r="AJ35" s="178"/>
      <c r="AK35" s="179"/>
      <c r="AL35" s="212">
        <f>SUM(AL45+AL70)</f>
        <v>0</v>
      </c>
      <c r="AM35" s="117"/>
      <c r="AN35" s="194">
        <f>SUM(AN45+AN70)</f>
        <v>0</v>
      </c>
      <c r="AO35" s="178"/>
      <c r="AP35" s="179"/>
      <c r="AQ35" s="212">
        <f>SUM(AQ45+AQ70)</f>
        <v>66.2</v>
      </c>
      <c r="AR35" s="117"/>
      <c r="AS35" s="194">
        <v>0</v>
      </c>
      <c r="AT35" s="181"/>
      <c r="AU35" s="181"/>
      <c r="AV35" s="212">
        <f>SUM(AV45+AV70)</f>
        <v>0</v>
      </c>
      <c r="AW35" s="117"/>
      <c r="AX35" s="194">
        <v>0</v>
      </c>
      <c r="AY35" s="212">
        <f>SUM(AY45+AY70)</f>
        <v>0</v>
      </c>
      <c r="AZ35" s="117"/>
      <c r="BA35" s="419"/>
    </row>
    <row r="36" spans="1:53" ht="15.75" x14ac:dyDescent="0.25">
      <c r="A36" s="405" t="s">
        <v>298</v>
      </c>
      <c r="B36" s="406"/>
      <c r="C36" s="406"/>
      <c r="D36" s="406"/>
      <c r="E36" s="406"/>
      <c r="F36" s="406"/>
      <c r="G36" s="406"/>
      <c r="H36" s="406"/>
      <c r="I36" s="406"/>
      <c r="J36" s="406"/>
      <c r="K36" s="406"/>
      <c r="L36" s="406"/>
      <c r="M36" s="406"/>
      <c r="N36" s="406"/>
      <c r="O36" s="406"/>
      <c r="P36" s="406"/>
      <c r="Q36" s="406"/>
      <c r="R36" s="406"/>
      <c r="S36" s="406"/>
      <c r="T36" s="406"/>
      <c r="U36" s="406"/>
      <c r="V36" s="406"/>
      <c r="W36" s="406"/>
      <c r="X36" s="406"/>
      <c r="Y36" s="406"/>
      <c r="Z36" s="406"/>
      <c r="AA36" s="406"/>
      <c r="AB36" s="406"/>
      <c r="AC36" s="406"/>
      <c r="AD36" s="406"/>
      <c r="AE36" s="406"/>
      <c r="AF36" s="406"/>
      <c r="AG36" s="406"/>
      <c r="AH36" s="406"/>
      <c r="AI36" s="406"/>
      <c r="AJ36" s="406"/>
      <c r="AK36" s="406"/>
      <c r="AL36" s="406"/>
      <c r="AM36" s="406"/>
      <c r="AN36" s="406"/>
      <c r="AO36" s="406"/>
      <c r="AP36" s="406"/>
      <c r="AQ36" s="406"/>
      <c r="AR36" s="406"/>
      <c r="AS36" s="406"/>
      <c r="AT36" s="406"/>
      <c r="AU36" s="406"/>
      <c r="AV36" s="406"/>
      <c r="AW36" s="406"/>
      <c r="AX36" s="406"/>
      <c r="AY36" s="406"/>
      <c r="AZ36" s="406"/>
      <c r="BA36" s="407"/>
    </row>
    <row r="37" spans="1:53" s="223" customFormat="1" ht="22.5" customHeight="1" x14ac:dyDescent="0.25">
      <c r="A37" s="408" t="s">
        <v>6</v>
      </c>
      <c r="B37" s="410" t="s">
        <v>299</v>
      </c>
      <c r="C37" s="410" t="s">
        <v>300</v>
      </c>
      <c r="D37" s="221" t="s">
        <v>41</v>
      </c>
      <c r="E37" s="253">
        <f>E40+E43+E46+E49+E52</f>
        <v>215</v>
      </c>
      <c r="F37" s="253">
        <f>F40+F43+F46+F49+F52</f>
        <v>170</v>
      </c>
      <c r="G37" s="253">
        <f>SUM(F37/E37*100)</f>
        <v>79.069767441860463</v>
      </c>
      <c r="H37" s="253">
        <f t="shared" ref="H37:AZ37" si="44">SUM(H38:H39)</f>
        <v>0</v>
      </c>
      <c r="I37" s="253">
        <f t="shared" si="44"/>
        <v>0</v>
      </c>
      <c r="J37" s="222">
        <f t="shared" si="44"/>
        <v>0</v>
      </c>
      <c r="K37" s="253">
        <f t="shared" si="44"/>
        <v>0</v>
      </c>
      <c r="L37" s="253">
        <f t="shared" si="44"/>
        <v>0</v>
      </c>
      <c r="M37" s="224">
        <f t="shared" si="44"/>
        <v>0</v>
      </c>
      <c r="N37" s="253">
        <f t="shared" si="44"/>
        <v>5</v>
      </c>
      <c r="O37" s="253">
        <f t="shared" si="44"/>
        <v>5</v>
      </c>
      <c r="P37" s="222">
        <f>SUM(O37/N37*100)</f>
        <v>100</v>
      </c>
      <c r="Q37" s="253">
        <f t="shared" si="44"/>
        <v>5</v>
      </c>
      <c r="R37" s="253">
        <f t="shared" si="44"/>
        <v>5</v>
      </c>
      <c r="S37" s="222">
        <f t="shared" si="44"/>
        <v>0</v>
      </c>
      <c r="T37" s="253">
        <f t="shared" si="44"/>
        <v>0</v>
      </c>
      <c r="U37" s="253">
        <f t="shared" si="44"/>
        <v>5</v>
      </c>
      <c r="V37" s="222">
        <f t="shared" si="44"/>
        <v>0</v>
      </c>
      <c r="W37" s="253">
        <f t="shared" si="44"/>
        <v>9</v>
      </c>
      <c r="X37" s="253">
        <f t="shared" si="44"/>
        <v>9</v>
      </c>
      <c r="Y37" s="222">
        <f t="shared" si="44"/>
        <v>0</v>
      </c>
      <c r="Z37" s="253">
        <f t="shared" si="44"/>
        <v>9</v>
      </c>
      <c r="AA37" s="253">
        <f t="shared" si="44"/>
        <v>0</v>
      </c>
      <c r="AB37" s="253">
        <f t="shared" si="44"/>
        <v>0</v>
      </c>
      <c r="AC37" s="253">
        <f t="shared" si="44"/>
        <v>4</v>
      </c>
      <c r="AD37" s="222">
        <f t="shared" si="44"/>
        <v>0</v>
      </c>
      <c r="AE37" s="253">
        <f t="shared" si="44"/>
        <v>110</v>
      </c>
      <c r="AF37" s="253">
        <f t="shared" si="44"/>
        <v>0</v>
      </c>
      <c r="AG37" s="253">
        <f t="shared" si="44"/>
        <v>6</v>
      </c>
      <c r="AH37" s="222">
        <f t="shared" si="44"/>
        <v>0</v>
      </c>
      <c r="AI37" s="253">
        <f t="shared" si="44"/>
        <v>25</v>
      </c>
      <c r="AJ37" s="253">
        <f t="shared" si="44"/>
        <v>0</v>
      </c>
      <c r="AK37" s="253">
        <f t="shared" si="44"/>
        <v>0</v>
      </c>
      <c r="AL37" s="253">
        <f t="shared" si="44"/>
        <v>25</v>
      </c>
      <c r="AM37" s="222">
        <f t="shared" si="44"/>
        <v>0</v>
      </c>
      <c r="AN37" s="253">
        <f t="shared" si="44"/>
        <v>5</v>
      </c>
      <c r="AO37" s="253">
        <f t="shared" si="44"/>
        <v>0</v>
      </c>
      <c r="AP37" s="253">
        <f t="shared" si="44"/>
        <v>0</v>
      </c>
      <c r="AQ37" s="253">
        <f t="shared" si="44"/>
        <v>105</v>
      </c>
      <c r="AR37" s="222">
        <f t="shared" si="44"/>
        <v>0</v>
      </c>
      <c r="AS37" s="253">
        <f t="shared" si="44"/>
        <v>7</v>
      </c>
      <c r="AT37" s="253">
        <f t="shared" si="44"/>
        <v>0</v>
      </c>
      <c r="AU37" s="253">
        <f t="shared" si="44"/>
        <v>0</v>
      </c>
      <c r="AV37" s="253">
        <f t="shared" si="44"/>
        <v>6</v>
      </c>
      <c r="AW37" s="222">
        <f t="shared" si="44"/>
        <v>0</v>
      </c>
      <c r="AX37" s="253">
        <f t="shared" si="44"/>
        <v>40</v>
      </c>
      <c r="AY37" s="253">
        <f t="shared" si="44"/>
        <v>0</v>
      </c>
      <c r="AZ37" s="222">
        <f t="shared" si="44"/>
        <v>0</v>
      </c>
      <c r="BA37" s="386"/>
    </row>
    <row r="38" spans="1:53" ht="35.450000000000003" customHeight="1" x14ac:dyDescent="0.25">
      <c r="A38" s="409"/>
      <c r="B38" s="411"/>
      <c r="C38" s="411"/>
      <c r="D38" s="142" t="s">
        <v>2</v>
      </c>
      <c r="E38" s="171">
        <f>SUM(T38+W38+Z38+AE38+AI38+AN38+AS38+AX38)</f>
        <v>0</v>
      </c>
      <c r="F38" s="171">
        <f>SUM(U38+X38+AA38+AF38+AJ38+AO38+AT38+AY38)</f>
        <v>0</v>
      </c>
      <c r="G38" s="183"/>
      <c r="H38" s="199">
        <f>SUM(H41+H44+H47+H50+H53)</f>
        <v>0</v>
      </c>
      <c r="I38" s="212">
        <f>SUM(I41+I44+I47+I50+I53)</f>
        <v>0</v>
      </c>
      <c r="J38" s="115"/>
      <c r="K38" s="199"/>
      <c r="L38" s="212"/>
      <c r="M38" s="115"/>
      <c r="N38" s="199"/>
      <c r="O38" s="212"/>
      <c r="P38" s="115"/>
      <c r="Q38" s="199"/>
      <c r="R38" s="212"/>
      <c r="S38" s="115"/>
      <c r="T38" s="199">
        <f>SUM(T41+T44+T47+T50+T53)</f>
        <v>0</v>
      </c>
      <c r="U38" s="212">
        <f>SUM(U41+U44+U47+U50+U53)</f>
        <v>0</v>
      </c>
      <c r="V38" s="115"/>
      <c r="W38" s="199"/>
      <c r="X38" s="212"/>
      <c r="Y38" s="115"/>
      <c r="Z38" s="199"/>
      <c r="AA38" s="173"/>
      <c r="AB38" s="174"/>
      <c r="AC38" s="273"/>
      <c r="AD38" s="126"/>
      <c r="AE38" s="201"/>
      <c r="AF38" s="173"/>
      <c r="AG38" s="273"/>
      <c r="AH38" s="115"/>
      <c r="AI38" s="201"/>
      <c r="AJ38" s="173"/>
      <c r="AK38" s="174"/>
      <c r="AL38" s="273"/>
      <c r="AM38" s="115"/>
      <c r="AN38" s="204"/>
      <c r="AO38" s="173"/>
      <c r="AP38" s="174"/>
      <c r="AQ38" s="273"/>
      <c r="AR38" s="115"/>
      <c r="AS38" s="204"/>
      <c r="AT38" s="173"/>
      <c r="AU38" s="174"/>
      <c r="AV38" s="273"/>
      <c r="AW38" s="115"/>
      <c r="AX38" s="204"/>
      <c r="AY38" s="212"/>
      <c r="AZ38" s="115"/>
      <c r="BA38" s="387"/>
    </row>
    <row r="39" spans="1:53" ht="22.5" customHeight="1" x14ac:dyDescent="0.25">
      <c r="A39" s="409"/>
      <c r="B39" s="411"/>
      <c r="C39" s="411"/>
      <c r="D39" s="143" t="s">
        <v>43</v>
      </c>
      <c r="E39" s="171">
        <f>SUM(T39+W39+Z39+AE39+AI39+AN39+AS39+AX39+K39+H39+N39+Q39)</f>
        <v>215</v>
      </c>
      <c r="F39" s="171">
        <f>SUM(U39+X39+AA39+AF39+AJ39+AO39+AT39+AY39+L39+I39+O39+R39+AC39+AG39+AL39+AQ39+AV39)</f>
        <v>170</v>
      </c>
      <c r="G39" s="183">
        <f t="shared" ref="G39" si="45">SUM(F39/E39*100)</f>
        <v>79.069767441860463</v>
      </c>
      <c r="H39" s="199">
        <f>SUM(H42+H45+H48+H51+H54)</f>
        <v>0</v>
      </c>
      <c r="I39" s="212">
        <f>SUM(I42+I45+I48+I51+I54)</f>
        <v>0</v>
      </c>
      <c r="J39" s="115"/>
      <c r="K39" s="199">
        <v>0</v>
      </c>
      <c r="L39" s="212">
        <v>0</v>
      </c>
      <c r="M39" s="115">
        <v>0</v>
      </c>
      <c r="N39" s="199">
        <v>5</v>
      </c>
      <c r="O39" s="212">
        <v>5</v>
      </c>
      <c r="P39" s="115"/>
      <c r="Q39" s="199">
        <f>SUM(Q42+Q45+Q48+Q51+Q54)</f>
        <v>5</v>
      </c>
      <c r="R39" s="212">
        <f>SUM(R42+R45+R48+R51+R54)</f>
        <v>5</v>
      </c>
      <c r="S39" s="115"/>
      <c r="T39" s="199">
        <f>SUM(T42+T45+T48+T51+T54)</f>
        <v>0</v>
      </c>
      <c r="U39" s="212">
        <f>SUM(U42+U45+U48+U51+U54)</f>
        <v>5</v>
      </c>
      <c r="V39" s="115"/>
      <c r="W39" s="199">
        <f>SUM(W42+W45+W48+W51+W54)</f>
        <v>9</v>
      </c>
      <c r="X39" s="212">
        <f>SUM(X42+X45+X48+X51+X54)</f>
        <v>9</v>
      </c>
      <c r="Y39" s="115"/>
      <c r="Z39" s="199">
        <f>SUM(Z42+Z45+Z48+Z51+Z54)</f>
        <v>9</v>
      </c>
      <c r="AA39" s="173"/>
      <c r="AB39" s="174"/>
      <c r="AC39" s="212">
        <f>SUM(AC42+AC45+AC48+AC51+AC54)</f>
        <v>4</v>
      </c>
      <c r="AD39" s="126"/>
      <c r="AE39" s="199">
        <f>SUM(AE42+AE45+AE48+AE51+AE54)</f>
        <v>110</v>
      </c>
      <c r="AF39" s="173"/>
      <c r="AG39" s="212">
        <f>SUM(AG42+AG45+AG48+AG51+AG54)</f>
        <v>6</v>
      </c>
      <c r="AH39" s="115"/>
      <c r="AI39" s="199">
        <f>SUM(AI42+AI45+AI48+AI51+AI54)</f>
        <v>25</v>
      </c>
      <c r="AJ39" s="173"/>
      <c r="AK39" s="174"/>
      <c r="AL39" s="212">
        <f>SUM(AL42+AL45+AL48+AL51+AL54)</f>
        <v>25</v>
      </c>
      <c r="AM39" s="115"/>
      <c r="AN39" s="199">
        <f>SUM(AN42+AN45+AN48+AN51+AN54)</f>
        <v>5</v>
      </c>
      <c r="AO39" s="173"/>
      <c r="AP39" s="174"/>
      <c r="AQ39" s="212">
        <f>SUM(AQ42+AQ45+AQ48+AQ51+AQ54)</f>
        <v>105</v>
      </c>
      <c r="AR39" s="115"/>
      <c r="AS39" s="199">
        <f>SUM(AS42+AS45+AS48+AS51+AS54)</f>
        <v>7</v>
      </c>
      <c r="AT39" s="172"/>
      <c r="AU39" s="175"/>
      <c r="AV39" s="212">
        <f>SUM(AV42+AV45+AV48+AV51+AV54)</f>
        <v>6</v>
      </c>
      <c r="AW39" s="115"/>
      <c r="AX39" s="199">
        <f>SUM(AX42+AX45+AX48+AX51+AX54)</f>
        <v>40</v>
      </c>
      <c r="AY39" s="212">
        <f>SUM(AY42+AY45+AY48+AY51+AY54)</f>
        <v>0</v>
      </c>
      <c r="AZ39" s="115"/>
      <c r="BA39" s="387"/>
    </row>
    <row r="40" spans="1:53" s="223" customFormat="1" ht="22.5" customHeight="1" x14ac:dyDescent="0.25">
      <c r="A40" s="403" t="s">
        <v>264</v>
      </c>
      <c r="B40" s="404" t="s">
        <v>319</v>
      </c>
      <c r="C40" s="404" t="s">
        <v>336</v>
      </c>
      <c r="D40" s="221" t="s">
        <v>41</v>
      </c>
      <c r="E40" s="253">
        <f>SUM(E41:E42)</f>
        <v>38.799999999999997</v>
      </c>
      <c r="F40" s="253">
        <f>SUM(F41:F42)</f>
        <v>38.799999999999997</v>
      </c>
      <c r="G40" s="253">
        <f>SUM(F40/E40*100)</f>
        <v>100</v>
      </c>
      <c r="H40" s="253">
        <f t="shared" ref="H40:AZ40" si="46">SUM(H41:H42)</f>
        <v>0</v>
      </c>
      <c r="I40" s="253">
        <f t="shared" si="46"/>
        <v>0</v>
      </c>
      <c r="J40" s="224">
        <f t="shared" si="46"/>
        <v>0</v>
      </c>
      <c r="K40" s="253">
        <f t="shared" si="46"/>
        <v>0</v>
      </c>
      <c r="L40" s="253">
        <f t="shared" si="46"/>
        <v>0</v>
      </c>
      <c r="M40" s="224" t="e">
        <f t="shared" si="46"/>
        <v>#DIV/0!</v>
      </c>
      <c r="N40" s="253">
        <f t="shared" si="46"/>
        <v>5</v>
      </c>
      <c r="O40" s="253">
        <f t="shared" si="46"/>
        <v>5</v>
      </c>
      <c r="P40" s="224">
        <f>SUM(O40/N40)</f>
        <v>1</v>
      </c>
      <c r="Q40" s="253">
        <f t="shared" si="46"/>
        <v>0</v>
      </c>
      <c r="R40" s="253">
        <f t="shared" si="46"/>
        <v>0</v>
      </c>
      <c r="S40" s="224">
        <f t="shared" si="46"/>
        <v>0</v>
      </c>
      <c r="T40" s="253">
        <f t="shared" si="46"/>
        <v>0</v>
      </c>
      <c r="U40" s="253">
        <f t="shared" si="46"/>
        <v>0</v>
      </c>
      <c r="V40" s="224">
        <f t="shared" si="46"/>
        <v>0</v>
      </c>
      <c r="W40" s="253">
        <f t="shared" si="46"/>
        <v>0</v>
      </c>
      <c r="X40" s="253">
        <f t="shared" si="46"/>
        <v>0</v>
      </c>
      <c r="Y40" s="224">
        <f t="shared" si="46"/>
        <v>0</v>
      </c>
      <c r="Z40" s="253">
        <f t="shared" si="46"/>
        <v>0</v>
      </c>
      <c r="AA40" s="253">
        <f t="shared" si="46"/>
        <v>0</v>
      </c>
      <c r="AB40" s="253">
        <f t="shared" si="46"/>
        <v>0</v>
      </c>
      <c r="AC40" s="253">
        <f t="shared" si="46"/>
        <v>0</v>
      </c>
      <c r="AD40" s="224">
        <f t="shared" si="46"/>
        <v>0</v>
      </c>
      <c r="AE40" s="253">
        <f t="shared" si="46"/>
        <v>33.799999999999997</v>
      </c>
      <c r="AF40" s="253">
        <f t="shared" si="46"/>
        <v>0</v>
      </c>
      <c r="AG40" s="253">
        <f t="shared" si="46"/>
        <v>0</v>
      </c>
      <c r="AH40" s="224">
        <f t="shared" si="46"/>
        <v>0</v>
      </c>
      <c r="AI40" s="253">
        <f t="shared" si="46"/>
        <v>0</v>
      </c>
      <c r="AJ40" s="253">
        <f t="shared" si="46"/>
        <v>0</v>
      </c>
      <c r="AK40" s="253">
        <f t="shared" si="46"/>
        <v>0</v>
      </c>
      <c r="AL40" s="253">
        <f t="shared" si="46"/>
        <v>0</v>
      </c>
      <c r="AM40" s="224">
        <f t="shared" si="46"/>
        <v>0</v>
      </c>
      <c r="AN40" s="253">
        <f t="shared" si="46"/>
        <v>0</v>
      </c>
      <c r="AO40" s="253">
        <f t="shared" si="46"/>
        <v>0</v>
      </c>
      <c r="AP40" s="253">
        <f t="shared" si="46"/>
        <v>0</v>
      </c>
      <c r="AQ40" s="253">
        <f t="shared" si="46"/>
        <v>33.799999999999997</v>
      </c>
      <c r="AR40" s="224">
        <f t="shared" si="46"/>
        <v>0</v>
      </c>
      <c r="AS40" s="253">
        <f t="shared" si="46"/>
        <v>0</v>
      </c>
      <c r="AT40" s="253">
        <f t="shared" si="46"/>
        <v>0</v>
      </c>
      <c r="AU40" s="253">
        <f t="shared" si="46"/>
        <v>0</v>
      </c>
      <c r="AV40" s="253">
        <f t="shared" si="46"/>
        <v>0</v>
      </c>
      <c r="AW40" s="224">
        <f t="shared" si="46"/>
        <v>0</v>
      </c>
      <c r="AX40" s="253">
        <f t="shared" si="46"/>
        <v>0</v>
      </c>
      <c r="AY40" s="253">
        <f t="shared" si="46"/>
        <v>0</v>
      </c>
      <c r="AZ40" s="224">
        <f t="shared" si="46"/>
        <v>0</v>
      </c>
      <c r="BA40" s="386"/>
    </row>
    <row r="41" spans="1:53" ht="32.450000000000003" customHeight="1" x14ac:dyDescent="0.25">
      <c r="A41" s="403"/>
      <c r="B41" s="404"/>
      <c r="C41" s="404"/>
      <c r="D41" s="142" t="s">
        <v>2</v>
      </c>
      <c r="E41" s="171">
        <f>SUM(H41+K41+N41+Q41+T41+W41+Z41+AE41+AI41+AN41+AS41+AX41)</f>
        <v>0</v>
      </c>
      <c r="F41" s="171">
        <f>SUM(I41+L41+O41+R41+U41+X41+AA41+AF41+AJ41+AO41+AT41+AY41)</f>
        <v>0</v>
      </c>
      <c r="G41" s="297"/>
      <c r="H41" s="199"/>
      <c r="I41" s="212"/>
      <c r="J41" s="115"/>
      <c r="K41" s="199"/>
      <c r="L41" s="212"/>
      <c r="M41" s="115"/>
      <c r="N41" s="199"/>
      <c r="O41" s="212"/>
      <c r="P41" s="115"/>
      <c r="Q41" s="199"/>
      <c r="R41" s="212"/>
      <c r="S41" s="115"/>
      <c r="T41" s="199"/>
      <c r="U41" s="212"/>
      <c r="V41" s="115"/>
      <c r="W41" s="199"/>
      <c r="X41" s="212"/>
      <c r="Y41" s="115"/>
      <c r="Z41" s="199"/>
      <c r="AA41" s="173"/>
      <c r="AB41" s="174"/>
      <c r="AC41" s="273"/>
      <c r="AD41" s="126"/>
      <c r="AE41" s="201"/>
      <c r="AF41" s="173"/>
      <c r="AG41" s="273"/>
      <c r="AH41" s="115"/>
      <c r="AI41" s="201"/>
      <c r="AJ41" s="173"/>
      <c r="AK41" s="174"/>
      <c r="AL41" s="273"/>
      <c r="AM41" s="115"/>
      <c r="AN41" s="204"/>
      <c r="AO41" s="173"/>
      <c r="AP41" s="174"/>
      <c r="AQ41" s="273"/>
      <c r="AR41" s="115"/>
      <c r="AS41" s="204"/>
      <c r="AT41" s="173"/>
      <c r="AU41" s="174"/>
      <c r="AV41" s="273"/>
      <c r="AW41" s="115"/>
      <c r="AX41" s="204"/>
      <c r="AY41" s="212"/>
      <c r="AZ41" s="115"/>
      <c r="BA41" s="387"/>
    </row>
    <row r="42" spans="1:53" ht="22.5" customHeight="1" x14ac:dyDescent="0.25">
      <c r="A42" s="403"/>
      <c r="B42" s="404"/>
      <c r="C42" s="404"/>
      <c r="D42" s="168" t="s">
        <v>43</v>
      </c>
      <c r="E42" s="171">
        <f>SUM(H42+K42+N42+Q42+T42+W42+Z42+AE42+AI42+AN42+AS42+AX42)</f>
        <v>38.799999999999997</v>
      </c>
      <c r="F42" s="171">
        <f>SUM(I42+L42+O42+R42+U42+X42+AA42+AF42+AJ42+AO42+AT42+AY42+AC42+AQ42)</f>
        <v>38.799999999999997</v>
      </c>
      <c r="G42" s="300">
        <f>SUM(F42/E42*100)</f>
        <v>100</v>
      </c>
      <c r="H42" s="199"/>
      <c r="I42" s="212"/>
      <c r="J42" s="115"/>
      <c r="K42" s="199">
        <v>0</v>
      </c>
      <c r="L42" s="212">
        <v>0</v>
      </c>
      <c r="M42" s="115" t="e">
        <f>SUM(L42/K42)</f>
        <v>#DIV/0!</v>
      </c>
      <c r="N42" s="199">
        <v>5</v>
      </c>
      <c r="O42" s="212">
        <v>5</v>
      </c>
      <c r="P42" s="115"/>
      <c r="Q42" s="199"/>
      <c r="R42" s="212"/>
      <c r="S42" s="115"/>
      <c r="T42" s="199">
        <v>0</v>
      </c>
      <c r="U42" s="212"/>
      <c r="V42" s="115"/>
      <c r="W42" s="199">
        <v>0</v>
      </c>
      <c r="X42" s="212">
        <v>0</v>
      </c>
      <c r="Y42" s="115"/>
      <c r="Z42" s="199"/>
      <c r="AA42" s="173"/>
      <c r="AB42" s="174"/>
      <c r="AC42" s="273"/>
      <c r="AD42" s="126"/>
      <c r="AE42" s="201">
        <v>33.799999999999997</v>
      </c>
      <c r="AF42" s="173"/>
      <c r="AG42" s="273"/>
      <c r="AH42" s="115"/>
      <c r="AI42" s="201"/>
      <c r="AJ42" s="173"/>
      <c r="AK42" s="174"/>
      <c r="AL42" s="273"/>
      <c r="AM42" s="115"/>
      <c r="AN42" s="204"/>
      <c r="AO42" s="173"/>
      <c r="AP42" s="174"/>
      <c r="AQ42" s="273">
        <v>33.799999999999997</v>
      </c>
      <c r="AR42" s="115"/>
      <c r="AS42" s="204"/>
      <c r="AT42" s="172"/>
      <c r="AU42" s="175"/>
      <c r="AV42" s="273"/>
      <c r="AW42" s="115"/>
      <c r="AX42" s="204"/>
      <c r="AY42" s="212"/>
      <c r="AZ42" s="115"/>
      <c r="BA42" s="387"/>
    </row>
    <row r="43" spans="1:53" ht="22.5" customHeight="1" x14ac:dyDescent="0.25">
      <c r="A43" s="403" t="s">
        <v>306</v>
      </c>
      <c r="B43" s="404" t="s">
        <v>320</v>
      </c>
      <c r="C43" s="404" t="s">
        <v>305</v>
      </c>
      <c r="D43" s="221" t="s">
        <v>41</v>
      </c>
      <c r="E43" s="253">
        <f>SUM(E44:E45)</f>
        <v>40</v>
      </c>
      <c r="F43" s="253">
        <f>SUM(F44:F45)</f>
        <v>0</v>
      </c>
      <c r="G43" s="253">
        <f>SUM(F43/E43*100)</f>
        <v>0</v>
      </c>
      <c r="H43" s="253">
        <f t="shared" ref="H43:AZ43" si="47">SUM(H44:H45)</f>
        <v>0</v>
      </c>
      <c r="I43" s="253">
        <f t="shared" si="47"/>
        <v>0</v>
      </c>
      <c r="J43" s="224">
        <f t="shared" si="47"/>
        <v>0</v>
      </c>
      <c r="K43" s="253">
        <f t="shared" si="47"/>
        <v>0</v>
      </c>
      <c r="L43" s="253">
        <f t="shared" si="47"/>
        <v>0</v>
      </c>
      <c r="M43" s="224">
        <f t="shared" si="47"/>
        <v>0</v>
      </c>
      <c r="N43" s="253">
        <f t="shared" si="47"/>
        <v>0</v>
      </c>
      <c r="O43" s="253">
        <f t="shared" si="47"/>
        <v>0</v>
      </c>
      <c r="P43" s="224">
        <f t="shared" si="47"/>
        <v>0</v>
      </c>
      <c r="Q43" s="253">
        <f t="shared" si="47"/>
        <v>0</v>
      </c>
      <c r="R43" s="253">
        <f t="shared" si="47"/>
        <v>0</v>
      </c>
      <c r="S43" s="224">
        <f t="shared" si="47"/>
        <v>0</v>
      </c>
      <c r="T43" s="253">
        <f t="shared" si="47"/>
        <v>0</v>
      </c>
      <c r="U43" s="253">
        <f t="shared" si="47"/>
        <v>0</v>
      </c>
      <c r="V43" s="224">
        <f t="shared" si="47"/>
        <v>0</v>
      </c>
      <c r="W43" s="253">
        <f t="shared" si="47"/>
        <v>0</v>
      </c>
      <c r="X43" s="253">
        <f t="shared" si="47"/>
        <v>0</v>
      </c>
      <c r="Y43" s="224">
        <f t="shared" si="47"/>
        <v>0</v>
      </c>
      <c r="Z43" s="253">
        <f t="shared" si="47"/>
        <v>0</v>
      </c>
      <c r="AA43" s="253">
        <f t="shared" si="47"/>
        <v>0</v>
      </c>
      <c r="AB43" s="253">
        <f t="shared" si="47"/>
        <v>0</v>
      </c>
      <c r="AC43" s="253">
        <f t="shared" si="47"/>
        <v>0</v>
      </c>
      <c r="AD43" s="224">
        <f t="shared" si="47"/>
        <v>0</v>
      </c>
      <c r="AE43" s="253">
        <f t="shared" si="47"/>
        <v>0</v>
      </c>
      <c r="AF43" s="253">
        <f t="shared" si="47"/>
        <v>0</v>
      </c>
      <c r="AG43" s="253">
        <f t="shared" si="47"/>
        <v>0</v>
      </c>
      <c r="AH43" s="224">
        <f t="shared" si="47"/>
        <v>0</v>
      </c>
      <c r="AI43" s="253">
        <f t="shared" si="47"/>
        <v>0</v>
      </c>
      <c r="AJ43" s="253">
        <f t="shared" si="47"/>
        <v>0</v>
      </c>
      <c r="AK43" s="253">
        <f t="shared" si="47"/>
        <v>0</v>
      </c>
      <c r="AL43" s="253">
        <f t="shared" si="47"/>
        <v>0</v>
      </c>
      <c r="AM43" s="224">
        <f t="shared" si="47"/>
        <v>0</v>
      </c>
      <c r="AN43" s="253">
        <f t="shared" si="47"/>
        <v>0</v>
      </c>
      <c r="AO43" s="253">
        <f t="shared" si="47"/>
        <v>0</v>
      </c>
      <c r="AP43" s="253">
        <f t="shared" si="47"/>
        <v>0</v>
      </c>
      <c r="AQ43" s="253">
        <f t="shared" si="47"/>
        <v>0</v>
      </c>
      <c r="AR43" s="224">
        <f t="shared" si="47"/>
        <v>0</v>
      </c>
      <c r="AS43" s="253">
        <f t="shared" si="47"/>
        <v>0</v>
      </c>
      <c r="AT43" s="253">
        <f t="shared" si="47"/>
        <v>0</v>
      </c>
      <c r="AU43" s="253">
        <f t="shared" si="47"/>
        <v>0</v>
      </c>
      <c r="AV43" s="253">
        <f t="shared" si="47"/>
        <v>0</v>
      </c>
      <c r="AW43" s="224">
        <f t="shared" si="47"/>
        <v>0</v>
      </c>
      <c r="AX43" s="253">
        <f t="shared" si="47"/>
        <v>40</v>
      </c>
      <c r="AY43" s="253">
        <f t="shared" si="47"/>
        <v>0</v>
      </c>
      <c r="AZ43" s="224">
        <f t="shared" si="47"/>
        <v>0</v>
      </c>
      <c r="BA43" s="165"/>
    </row>
    <row r="44" spans="1:53" ht="22.5" customHeight="1" x14ac:dyDescent="0.25">
      <c r="A44" s="403"/>
      <c r="B44" s="404"/>
      <c r="C44" s="404"/>
      <c r="D44" s="142" t="s">
        <v>2</v>
      </c>
      <c r="E44" s="171">
        <f>SUM(H44+K44+N44+Q44+T44+W44+Z44+AE44+AI44+AN44+AS44+AX44)</f>
        <v>0</v>
      </c>
      <c r="F44" s="171">
        <f>SUM(I44+L44+O44+R44+U44+X44+AA44+AF44+AJ44+AO44+AT44+AY44)</f>
        <v>0</v>
      </c>
      <c r="G44" s="120"/>
      <c r="H44" s="200"/>
      <c r="I44" s="214"/>
      <c r="J44" s="117"/>
      <c r="K44" s="200"/>
      <c r="L44" s="214"/>
      <c r="M44" s="117"/>
      <c r="N44" s="200"/>
      <c r="O44" s="214"/>
      <c r="P44" s="117"/>
      <c r="Q44" s="200"/>
      <c r="R44" s="214"/>
      <c r="S44" s="117"/>
      <c r="T44" s="200"/>
      <c r="U44" s="265"/>
      <c r="V44" s="117"/>
      <c r="W44" s="200"/>
      <c r="X44" s="214"/>
      <c r="Y44" s="117"/>
      <c r="Z44" s="200"/>
      <c r="AA44" s="178"/>
      <c r="AB44" s="180"/>
      <c r="AC44" s="217"/>
      <c r="AD44" s="118"/>
      <c r="AE44" s="202"/>
      <c r="AF44" s="178"/>
      <c r="AG44" s="217"/>
      <c r="AH44" s="118"/>
      <c r="AI44" s="202"/>
      <c r="AJ44" s="178"/>
      <c r="AK44" s="180"/>
      <c r="AL44" s="276"/>
      <c r="AM44" s="117"/>
      <c r="AN44" s="202"/>
      <c r="AO44" s="178"/>
      <c r="AP44" s="180"/>
      <c r="AQ44" s="276"/>
      <c r="AR44" s="117"/>
      <c r="AS44" s="202"/>
      <c r="AT44" s="181"/>
      <c r="AU44" s="181"/>
      <c r="AV44" s="276"/>
      <c r="AW44" s="117"/>
      <c r="AX44" s="202"/>
      <c r="AY44" s="217"/>
      <c r="AZ44" s="117"/>
      <c r="BA44" s="165"/>
    </row>
    <row r="45" spans="1:53" ht="22.5" customHeight="1" x14ac:dyDescent="0.25">
      <c r="A45" s="403"/>
      <c r="B45" s="404"/>
      <c r="C45" s="404"/>
      <c r="D45" s="168" t="s">
        <v>43</v>
      </c>
      <c r="E45" s="171">
        <f>SUM(H45+K45+N45+Q45+T45+W45+Z45+AE45+AI45+AN45+AS45+AX45)</f>
        <v>40</v>
      </c>
      <c r="F45" s="171">
        <f>SUM(I45+L45+O45+R45+U45+X45+AA45+AF45+AJ45+AO45+AT45+AY45)</f>
        <v>0</v>
      </c>
      <c r="G45" s="183">
        <f>SUM(F45/E45*100)</f>
        <v>0</v>
      </c>
      <c r="H45" s="200"/>
      <c r="I45" s="214"/>
      <c r="J45" s="117"/>
      <c r="K45" s="200"/>
      <c r="L45" s="214"/>
      <c r="M45" s="117"/>
      <c r="N45" s="200"/>
      <c r="O45" s="214"/>
      <c r="P45" s="117"/>
      <c r="Q45" s="200"/>
      <c r="R45" s="214"/>
      <c r="S45" s="117"/>
      <c r="T45" s="200"/>
      <c r="U45" s="265"/>
      <c r="V45" s="117"/>
      <c r="W45" s="200"/>
      <c r="X45" s="214"/>
      <c r="Y45" s="117"/>
      <c r="Z45" s="200"/>
      <c r="AA45" s="178"/>
      <c r="AB45" s="180"/>
      <c r="AC45" s="217"/>
      <c r="AD45" s="118"/>
      <c r="AE45" s="202"/>
      <c r="AF45" s="178"/>
      <c r="AG45" s="217"/>
      <c r="AH45" s="118"/>
      <c r="AI45" s="202"/>
      <c r="AJ45" s="178"/>
      <c r="AK45" s="180"/>
      <c r="AL45" s="276"/>
      <c r="AM45" s="117"/>
      <c r="AN45" s="202"/>
      <c r="AO45" s="178"/>
      <c r="AP45" s="180"/>
      <c r="AQ45" s="276"/>
      <c r="AR45" s="117"/>
      <c r="AS45" s="202">
        <v>0</v>
      </c>
      <c r="AT45" s="181"/>
      <c r="AU45" s="181"/>
      <c r="AV45" s="276"/>
      <c r="AW45" s="117"/>
      <c r="AX45" s="202">
        <v>40</v>
      </c>
      <c r="AY45" s="217"/>
      <c r="AZ45" s="117"/>
      <c r="BA45" s="165"/>
    </row>
    <row r="46" spans="1:53" ht="22.5" customHeight="1" x14ac:dyDescent="0.25">
      <c r="A46" s="403" t="s">
        <v>307</v>
      </c>
      <c r="B46" s="404" t="s">
        <v>321</v>
      </c>
      <c r="C46" s="404" t="s">
        <v>323</v>
      </c>
      <c r="D46" s="221" t="s">
        <v>41</v>
      </c>
      <c r="E46" s="253">
        <f>SUM(E47:E48)</f>
        <v>66.2</v>
      </c>
      <c r="F46" s="253">
        <f>SUM(F47:F48)</f>
        <v>66.2</v>
      </c>
      <c r="G46" s="224">
        <f t="shared" ref="G46:AZ46" si="48">SUM(G47:G48)</f>
        <v>0</v>
      </c>
      <c r="H46" s="253">
        <f t="shared" si="48"/>
        <v>0</v>
      </c>
      <c r="I46" s="253">
        <f t="shared" si="48"/>
        <v>0</v>
      </c>
      <c r="J46" s="224">
        <f t="shared" si="48"/>
        <v>0</v>
      </c>
      <c r="K46" s="253">
        <f t="shared" si="48"/>
        <v>0</v>
      </c>
      <c r="L46" s="253">
        <f t="shared" si="48"/>
        <v>0</v>
      </c>
      <c r="M46" s="224">
        <f t="shared" si="48"/>
        <v>0</v>
      </c>
      <c r="N46" s="253">
        <f t="shared" si="48"/>
        <v>0</v>
      </c>
      <c r="O46" s="253">
        <f t="shared" si="48"/>
        <v>0</v>
      </c>
      <c r="P46" s="224">
        <f t="shared" si="48"/>
        <v>0</v>
      </c>
      <c r="Q46" s="253">
        <f t="shared" si="48"/>
        <v>0</v>
      </c>
      <c r="R46" s="253">
        <f t="shared" si="48"/>
        <v>0</v>
      </c>
      <c r="S46" s="224">
        <f t="shared" si="48"/>
        <v>0</v>
      </c>
      <c r="T46" s="253">
        <f t="shared" si="48"/>
        <v>0</v>
      </c>
      <c r="U46" s="253">
        <f t="shared" si="48"/>
        <v>0</v>
      </c>
      <c r="V46" s="224">
        <f t="shared" si="48"/>
        <v>0</v>
      </c>
      <c r="W46" s="253">
        <f t="shared" si="48"/>
        <v>0</v>
      </c>
      <c r="X46" s="253">
        <f t="shared" si="48"/>
        <v>0</v>
      </c>
      <c r="Y46" s="224">
        <f t="shared" si="48"/>
        <v>0</v>
      </c>
      <c r="Z46" s="253">
        <f t="shared" si="48"/>
        <v>0</v>
      </c>
      <c r="AA46" s="253">
        <f t="shared" si="48"/>
        <v>0</v>
      </c>
      <c r="AB46" s="253">
        <f t="shared" si="48"/>
        <v>0</v>
      </c>
      <c r="AC46" s="253">
        <f t="shared" si="48"/>
        <v>0</v>
      </c>
      <c r="AD46" s="224">
        <f t="shared" si="48"/>
        <v>0</v>
      </c>
      <c r="AE46" s="253">
        <f t="shared" si="48"/>
        <v>66.2</v>
      </c>
      <c r="AF46" s="253">
        <f t="shared" si="48"/>
        <v>0</v>
      </c>
      <c r="AG46" s="253">
        <f t="shared" si="48"/>
        <v>0</v>
      </c>
      <c r="AH46" s="224">
        <f t="shared" si="48"/>
        <v>0</v>
      </c>
      <c r="AI46" s="253">
        <f t="shared" si="48"/>
        <v>0</v>
      </c>
      <c r="AJ46" s="253">
        <f t="shared" si="48"/>
        <v>0</v>
      </c>
      <c r="AK46" s="253">
        <f t="shared" si="48"/>
        <v>0</v>
      </c>
      <c r="AL46" s="253">
        <f t="shared" si="48"/>
        <v>0</v>
      </c>
      <c r="AM46" s="224">
        <f t="shared" si="48"/>
        <v>0</v>
      </c>
      <c r="AN46" s="253">
        <f t="shared" si="48"/>
        <v>0</v>
      </c>
      <c r="AO46" s="253">
        <f t="shared" si="48"/>
        <v>0</v>
      </c>
      <c r="AP46" s="253">
        <f t="shared" si="48"/>
        <v>0</v>
      </c>
      <c r="AQ46" s="253">
        <f t="shared" si="48"/>
        <v>66.2</v>
      </c>
      <c r="AR46" s="224">
        <f t="shared" si="48"/>
        <v>0</v>
      </c>
      <c r="AS46" s="253">
        <f t="shared" si="48"/>
        <v>0</v>
      </c>
      <c r="AT46" s="253">
        <f t="shared" si="48"/>
        <v>0</v>
      </c>
      <c r="AU46" s="253">
        <f t="shared" si="48"/>
        <v>0</v>
      </c>
      <c r="AV46" s="253">
        <f t="shared" si="48"/>
        <v>0</v>
      </c>
      <c r="AW46" s="224">
        <f t="shared" si="48"/>
        <v>0</v>
      </c>
      <c r="AX46" s="253">
        <f t="shared" si="48"/>
        <v>0</v>
      </c>
      <c r="AY46" s="253">
        <f t="shared" si="48"/>
        <v>0</v>
      </c>
      <c r="AZ46" s="224">
        <f t="shared" si="48"/>
        <v>0</v>
      </c>
      <c r="BA46" s="165"/>
    </row>
    <row r="47" spans="1:53" ht="22.5" customHeight="1" x14ac:dyDescent="0.25">
      <c r="A47" s="403"/>
      <c r="B47" s="404"/>
      <c r="C47" s="404"/>
      <c r="D47" s="142" t="s">
        <v>2</v>
      </c>
      <c r="E47" s="171">
        <f>SUM(H47+K47+N47+Q47+T47+W47+Z47+AE47+AI47+AN47+AS47+AX47)</f>
        <v>0</v>
      </c>
      <c r="F47" s="171">
        <f>SUM(I47+L47+O47+R47+U47+X47+AA47+AF47+AJ47+AO47+AT47+AY47)</f>
        <v>0</v>
      </c>
      <c r="G47" s="114"/>
      <c r="H47" s="200"/>
      <c r="I47" s="214"/>
      <c r="J47" s="117"/>
      <c r="K47" s="200"/>
      <c r="L47" s="214"/>
      <c r="M47" s="117"/>
      <c r="N47" s="200"/>
      <c r="O47" s="214"/>
      <c r="P47" s="117"/>
      <c r="Q47" s="200"/>
      <c r="R47" s="214"/>
      <c r="S47" s="117"/>
      <c r="T47" s="200"/>
      <c r="U47" s="265"/>
      <c r="V47" s="117"/>
      <c r="W47" s="200"/>
      <c r="X47" s="214"/>
      <c r="Y47" s="117"/>
      <c r="Z47" s="200"/>
      <c r="AA47" s="178"/>
      <c r="AB47" s="180"/>
      <c r="AC47" s="217"/>
      <c r="AD47" s="118"/>
      <c r="AE47" s="202"/>
      <c r="AF47" s="178"/>
      <c r="AG47" s="217"/>
      <c r="AH47" s="118"/>
      <c r="AI47" s="202"/>
      <c r="AJ47" s="178"/>
      <c r="AK47" s="180"/>
      <c r="AL47" s="276"/>
      <c r="AM47" s="117"/>
      <c r="AN47" s="202"/>
      <c r="AO47" s="178"/>
      <c r="AP47" s="180"/>
      <c r="AQ47" s="276"/>
      <c r="AR47" s="117"/>
      <c r="AS47" s="202"/>
      <c r="AT47" s="181"/>
      <c r="AU47" s="181"/>
      <c r="AV47" s="276"/>
      <c r="AW47" s="117"/>
      <c r="AX47" s="202"/>
      <c r="AY47" s="217"/>
      <c r="AZ47" s="117"/>
      <c r="BA47" s="165"/>
    </row>
    <row r="48" spans="1:53" ht="22.5" customHeight="1" x14ac:dyDescent="0.25">
      <c r="A48" s="403"/>
      <c r="B48" s="404"/>
      <c r="C48" s="404"/>
      <c r="D48" s="168" t="s">
        <v>43</v>
      </c>
      <c r="E48" s="171">
        <f>SUM(H48+K48+N48+Q48+T48+W48+Z48+AE48+AI48+AN48+AS48+AX48)</f>
        <v>66.2</v>
      </c>
      <c r="F48" s="171">
        <f>SUM(I48+L48+O48+R48+U48+X48+AA48+AF48+AJ48+AO48+AT48+AY48+AQ48)</f>
        <v>66.2</v>
      </c>
      <c r="G48" s="114"/>
      <c r="H48" s="200"/>
      <c r="I48" s="214"/>
      <c r="J48" s="117"/>
      <c r="K48" s="200"/>
      <c r="L48" s="214"/>
      <c r="M48" s="117"/>
      <c r="N48" s="200"/>
      <c r="O48" s="214"/>
      <c r="P48" s="117"/>
      <c r="Q48" s="200"/>
      <c r="R48" s="214"/>
      <c r="S48" s="117"/>
      <c r="T48" s="200"/>
      <c r="U48" s="265"/>
      <c r="V48" s="117"/>
      <c r="W48" s="200"/>
      <c r="X48" s="214"/>
      <c r="Y48" s="117"/>
      <c r="Z48" s="200"/>
      <c r="AA48" s="178"/>
      <c r="AB48" s="180"/>
      <c r="AC48" s="217"/>
      <c r="AD48" s="118"/>
      <c r="AE48" s="202">
        <v>66.2</v>
      </c>
      <c r="AF48" s="178"/>
      <c r="AG48" s="217"/>
      <c r="AH48" s="118"/>
      <c r="AI48" s="202"/>
      <c r="AJ48" s="178"/>
      <c r="AK48" s="180"/>
      <c r="AL48" s="276">
        <v>0</v>
      </c>
      <c r="AM48" s="117"/>
      <c r="AN48" s="202"/>
      <c r="AO48" s="178"/>
      <c r="AP48" s="180"/>
      <c r="AQ48" s="276">
        <v>66.2</v>
      </c>
      <c r="AR48" s="117"/>
      <c r="AS48" s="202"/>
      <c r="AT48" s="181"/>
      <c r="AU48" s="181"/>
      <c r="AV48" s="276"/>
      <c r="AW48" s="117"/>
      <c r="AX48" s="202"/>
      <c r="AY48" s="217"/>
      <c r="AZ48" s="117"/>
      <c r="BA48" s="165"/>
    </row>
    <row r="49" spans="1:53" ht="22.5" customHeight="1" x14ac:dyDescent="0.25">
      <c r="A49" s="403" t="s">
        <v>308</v>
      </c>
      <c r="B49" s="404" t="s">
        <v>309</v>
      </c>
      <c r="C49" s="404" t="s">
        <v>324</v>
      </c>
      <c r="D49" s="221" t="s">
        <v>41</v>
      </c>
      <c r="E49" s="253">
        <f>SUM(E50:E51)</f>
        <v>50</v>
      </c>
      <c r="F49" s="253">
        <f>SUM(F50:F51)</f>
        <v>45</v>
      </c>
      <c r="G49" s="222">
        <f>SUM(F49/E49*100)</f>
        <v>90</v>
      </c>
      <c r="H49" s="253">
        <f t="shared" ref="H49:AZ49" si="49">SUM(H50:H51)</f>
        <v>0</v>
      </c>
      <c r="I49" s="253">
        <f t="shared" si="49"/>
        <v>0</v>
      </c>
      <c r="J49" s="222">
        <f t="shared" si="49"/>
        <v>0</v>
      </c>
      <c r="K49" s="253">
        <f t="shared" si="49"/>
        <v>0</v>
      </c>
      <c r="L49" s="253">
        <f t="shared" si="49"/>
        <v>0</v>
      </c>
      <c r="M49" s="224">
        <f t="shared" si="49"/>
        <v>0</v>
      </c>
      <c r="N49" s="253">
        <f t="shared" si="49"/>
        <v>0</v>
      </c>
      <c r="O49" s="253">
        <f t="shared" si="49"/>
        <v>0</v>
      </c>
      <c r="P49" s="224">
        <f t="shared" si="49"/>
        <v>0</v>
      </c>
      <c r="Q49" s="253">
        <f t="shared" si="49"/>
        <v>5</v>
      </c>
      <c r="R49" s="253">
        <f t="shared" si="49"/>
        <v>5</v>
      </c>
      <c r="S49" s="224">
        <f>SUM(R49/Q49)</f>
        <v>1</v>
      </c>
      <c r="T49" s="253">
        <f t="shared" si="49"/>
        <v>0</v>
      </c>
      <c r="U49" s="253">
        <f t="shared" si="49"/>
        <v>5</v>
      </c>
      <c r="V49" s="224">
        <f t="shared" si="49"/>
        <v>0</v>
      </c>
      <c r="W49" s="253">
        <f t="shared" si="49"/>
        <v>9</v>
      </c>
      <c r="X49" s="253">
        <f t="shared" si="49"/>
        <v>9</v>
      </c>
      <c r="Y49" s="224">
        <f t="shared" si="49"/>
        <v>0</v>
      </c>
      <c r="Z49" s="253">
        <f t="shared" si="49"/>
        <v>9</v>
      </c>
      <c r="AA49" s="253">
        <f t="shared" si="49"/>
        <v>0</v>
      </c>
      <c r="AB49" s="253">
        <f t="shared" si="49"/>
        <v>0</v>
      </c>
      <c r="AC49" s="253">
        <f t="shared" si="49"/>
        <v>4</v>
      </c>
      <c r="AD49" s="224">
        <f t="shared" si="49"/>
        <v>0</v>
      </c>
      <c r="AE49" s="253">
        <f t="shared" si="49"/>
        <v>10</v>
      </c>
      <c r="AF49" s="253">
        <f t="shared" si="49"/>
        <v>0</v>
      </c>
      <c r="AG49" s="253">
        <f t="shared" si="49"/>
        <v>6</v>
      </c>
      <c r="AH49" s="224">
        <f t="shared" si="49"/>
        <v>0</v>
      </c>
      <c r="AI49" s="253">
        <f t="shared" si="49"/>
        <v>5</v>
      </c>
      <c r="AJ49" s="253">
        <f t="shared" si="49"/>
        <v>0</v>
      </c>
      <c r="AK49" s="253">
        <f t="shared" si="49"/>
        <v>0</v>
      </c>
      <c r="AL49" s="253">
        <f t="shared" si="49"/>
        <v>5</v>
      </c>
      <c r="AM49" s="224">
        <f t="shared" si="49"/>
        <v>0</v>
      </c>
      <c r="AN49" s="253">
        <f t="shared" si="49"/>
        <v>5</v>
      </c>
      <c r="AO49" s="253">
        <f t="shared" si="49"/>
        <v>0</v>
      </c>
      <c r="AP49" s="253">
        <f t="shared" si="49"/>
        <v>0</v>
      </c>
      <c r="AQ49" s="253">
        <f t="shared" si="49"/>
        <v>5</v>
      </c>
      <c r="AR49" s="224">
        <f t="shared" si="49"/>
        <v>0</v>
      </c>
      <c r="AS49" s="253">
        <f t="shared" si="49"/>
        <v>7</v>
      </c>
      <c r="AT49" s="253">
        <f t="shared" si="49"/>
        <v>0</v>
      </c>
      <c r="AU49" s="253">
        <f t="shared" si="49"/>
        <v>0</v>
      </c>
      <c r="AV49" s="253">
        <f t="shared" si="49"/>
        <v>6</v>
      </c>
      <c r="AW49" s="224">
        <f t="shared" si="49"/>
        <v>0</v>
      </c>
      <c r="AX49" s="253">
        <f t="shared" si="49"/>
        <v>0</v>
      </c>
      <c r="AY49" s="253">
        <f t="shared" si="49"/>
        <v>0</v>
      </c>
      <c r="AZ49" s="224">
        <f t="shared" si="49"/>
        <v>0</v>
      </c>
      <c r="BA49" s="165"/>
    </row>
    <row r="50" spans="1:53" ht="22.5" customHeight="1" x14ac:dyDescent="0.25">
      <c r="A50" s="403"/>
      <c r="B50" s="404"/>
      <c r="C50" s="404"/>
      <c r="D50" s="142" t="s">
        <v>2</v>
      </c>
      <c r="E50" s="171">
        <f>SUM(H50+K50+N50+Q50+T50+W50+Z50+AE50+AI50+AN50+AS50+AX50)</f>
        <v>0</v>
      </c>
      <c r="F50" s="171">
        <f>SUM(I50+L50+O50+R50+U50+X50+AA50+AF50+AJ50+AO50+AT50+AY50)</f>
        <v>0</v>
      </c>
      <c r="G50" s="114"/>
      <c r="H50" s="200"/>
      <c r="I50" s="214"/>
      <c r="J50" s="117"/>
      <c r="K50" s="200"/>
      <c r="L50" s="214"/>
      <c r="M50" s="117"/>
      <c r="N50" s="200"/>
      <c r="O50" s="214"/>
      <c r="P50" s="117"/>
      <c r="Q50" s="200"/>
      <c r="R50" s="214"/>
      <c r="S50" s="117"/>
      <c r="T50" s="200"/>
      <c r="U50" s="265"/>
      <c r="V50" s="117"/>
      <c r="W50" s="200"/>
      <c r="X50" s="214"/>
      <c r="Y50" s="117"/>
      <c r="Z50" s="200"/>
      <c r="AA50" s="178"/>
      <c r="AB50" s="180"/>
      <c r="AC50" s="217"/>
      <c r="AD50" s="118"/>
      <c r="AE50" s="202"/>
      <c r="AF50" s="178"/>
      <c r="AG50" s="217"/>
      <c r="AH50" s="118"/>
      <c r="AI50" s="202"/>
      <c r="AJ50" s="178"/>
      <c r="AK50" s="180"/>
      <c r="AL50" s="276"/>
      <c r="AM50" s="117"/>
      <c r="AN50" s="202"/>
      <c r="AO50" s="178"/>
      <c r="AP50" s="180"/>
      <c r="AQ50" s="276"/>
      <c r="AR50" s="117"/>
      <c r="AS50" s="202"/>
      <c r="AT50" s="181"/>
      <c r="AU50" s="181"/>
      <c r="AV50" s="276"/>
      <c r="AW50" s="117"/>
      <c r="AX50" s="202"/>
      <c r="AY50" s="217"/>
      <c r="AZ50" s="117"/>
      <c r="BA50" s="165"/>
    </row>
    <row r="51" spans="1:53" ht="22.5" customHeight="1" x14ac:dyDescent="0.25">
      <c r="A51" s="403"/>
      <c r="B51" s="404"/>
      <c r="C51" s="404"/>
      <c r="D51" s="168" t="s">
        <v>43</v>
      </c>
      <c r="E51" s="171">
        <f>SUM(H51+K51+N51+Q51+T51+W51+Z51+AE51+AI51+AN51+AS51+AX51)</f>
        <v>50</v>
      </c>
      <c r="F51" s="171">
        <f>SUM(I51+L51+O51+R51+U51+X51+AA51+AF51+AJ51+AO51+AT51+AY51+AL51+AC51+AG51+AQ51+AV51)</f>
        <v>45</v>
      </c>
      <c r="G51" s="114">
        <f>SUM(F51/E51)</f>
        <v>0.9</v>
      </c>
      <c r="H51" s="200"/>
      <c r="I51" s="214"/>
      <c r="J51" s="117"/>
      <c r="K51" s="200"/>
      <c r="L51" s="214"/>
      <c r="M51" s="117"/>
      <c r="N51" s="200"/>
      <c r="O51" s="214"/>
      <c r="P51" s="117"/>
      <c r="Q51" s="200">
        <v>5</v>
      </c>
      <c r="R51" s="214">
        <v>5</v>
      </c>
      <c r="S51" s="114">
        <f>SUM(R51/Q51)</f>
        <v>1</v>
      </c>
      <c r="T51" s="200">
        <v>0</v>
      </c>
      <c r="U51" s="265">
        <v>5</v>
      </c>
      <c r="V51" s="117"/>
      <c r="W51" s="200">
        <v>9</v>
      </c>
      <c r="X51" s="214">
        <v>9</v>
      </c>
      <c r="Y51" s="117"/>
      <c r="Z51" s="200">
        <v>9</v>
      </c>
      <c r="AA51" s="178"/>
      <c r="AB51" s="180"/>
      <c r="AC51" s="217">
        <v>4</v>
      </c>
      <c r="AD51" s="118"/>
      <c r="AE51" s="202">
        <v>10</v>
      </c>
      <c r="AF51" s="178"/>
      <c r="AG51" s="217">
        <v>6</v>
      </c>
      <c r="AH51" s="118"/>
      <c r="AI51" s="202">
        <v>5</v>
      </c>
      <c r="AJ51" s="178"/>
      <c r="AK51" s="180"/>
      <c r="AL51" s="276">
        <v>5</v>
      </c>
      <c r="AM51" s="117"/>
      <c r="AN51" s="202">
        <v>5</v>
      </c>
      <c r="AO51" s="178"/>
      <c r="AP51" s="180"/>
      <c r="AQ51" s="276">
        <v>5</v>
      </c>
      <c r="AR51" s="117"/>
      <c r="AS51" s="202">
        <v>7</v>
      </c>
      <c r="AT51" s="181"/>
      <c r="AU51" s="181"/>
      <c r="AV51" s="276">
        <v>6</v>
      </c>
      <c r="AW51" s="117"/>
      <c r="AX51" s="202"/>
      <c r="AY51" s="217"/>
      <c r="AZ51" s="117"/>
      <c r="BA51" s="165"/>
    </row>
    <row r="52" spans="1:53" ht="22.5" customHeight="1" x14ac:dyDescent="0.25">
      <c r="A52" s="403" t="s">
        <v>310</v>
      </c>
      <c r="B52" s="404" t="s">
        <v>322</v>
      </c>
      <c r="C52" s="404" t="s">
        <v>305</v>
      </c>
      <c r="D52" s="221" t="s">
        <v>41</v>
      </c>
      <c r="E52" s="253">
        <f>SUM(E53:E54)</f>
        <v>20</v>
      </c>
      <c r="F52" s="253">
        <f>SUM(F53:F54)</f>
        <v>20</v>
      </c>
      <c r="G52" s="345">
        <f t="shared" ref="G52:G54" si="50">SUM(F52/E52)</f>
        <v>1</v>
      </c>
      <c r="H52" s="253">
        <f t="shared" ref="H52:AZ52" si="51">SUM(H53:H54)</f>
        <v>0</v>
      </c>
      <c r="I52" s="253">
        <f t="shared" si="51"/>
        <v>0</v>
      </c>
      <c r="J52" s="222">
        <f t="shared" si="51"/>
        <v>0</v>
      </c>
      <c r="K52" s="253">
        <f t="shared" si="51"/>
        <v>0</v>
      </c>
      <c r="L52" s="253">
        <f t="shared" si="51"/>
        <v>0</v>
      </c>
      <c r="M52" s="224">
        <f t="shared" si="51"/>
        <v>0</v>
      </c>
      <c r="N52" s="253">
        <f t="shared" si="51"/>
        <v>0</v>
      </c>
      <c r="O52" s="253">
        <f t="shared" si="51"/>
        <v>0</v>
      </c>
      <c r="P52" s="224">
        <f t="shared" si="51"/>
        <v>0</v>
      </c>
      <c r="Q52" s="253">
        <f t="shared" si="51"/>
        <v>0</v>
      </c>
      <c r="R52" s="253">
        <f t="shared" si="51"/>
        <v>0</v>
      </c>
      <c r="S52" s="224">
        <f t="shared" si="51"/>
        <v>0</v>
      </c>
      <c r="T52" s="253">
        <f t="shared" si="51"/>
        <v>0</v>
      </c>
      <c r="U52" s="253">
        <f t="shared" si="51"/>
        <v>0</v>
      </c>
      <c r="V52" s="224">
        <f t="shared" si="51"/>
        <v>0</v>
      </c>
      <c r="W52" s="253">
        <f t="shared" si="51"/>
        <v>0</v>
      </c>
      <c r="X52" s="253">
        <f t="shared" si="51"/>
        <v>0</v>
      </c>
      <c r="Y52" s="234" t="e">
        <f>SUM(X52/W52)</f>
        <v>#DIV/0!</v>
      </c>
      <c r="Z52" s="253">
        <f t="shared" si="51"/>
        <v>0</v>
      </c>
      <c r="AA52" s="253">
        <f t="shared" si="51"/>
        <v>0</v>
      </c>
      <c r="AB52" s="253">
        <f t="shared" si="51"/>
        <v>0</v>
      </c>
      <c r="AC52" s="253">
        <f t="shared" si="51"/>
        <v>0</v>
      </c>
      <c r="AD52" s="224">
        <f t="shared" si="51"/>
        <v>0</v>
      </c>
      <c r="AE52" s="253">
        <f t="shared" si="51"/>
        <v>0</v>
      </c>
      <c r="AF52" s="253">
        <f t="shared" si="51"/>
        <v>0</v>
      </c>
      <c r="AG52" s="253">
        <f t="shared" si="51"/>
        <v>0</v>
      </c>
      <c r="AH52" s="234" t="e">
        <f>SUM(AG52/#REF!)</f>
        <v>#REF!</v>
      </c>
      <c r="AI52" s="253">
        <f t="shared" si="51"/>
        <v>20</v>
      </c>
      <c r="AJ52" s="253">
        <f t="shared" si="51"/>
        <v>0</v>
      </c>
      <c r="AK52" s="253">
        <f t="shared" si="51"/>
        <v>0</v>
      </c>
      <c r="AL52" s="253">
        <f t="shared" si="51"/>
        <v>20</v>
      </c>
      <c r="AM52" s="234" t="e">
        <f>SUM(AL52/AK52)</f>
        <v>#DIV/0!</v>
      </c>
      <c r="AN52" s="253">
        <f t="shared" si="51"/>
        <v>0</v>
      </c>
      <c r="AO52" s="253">
        <f t="shared" si="51"/>
        <v>0</v>
      </c>
      <c r="AP52" s="253">
        <f t="shared" si="51"/>
        <v>0</v>
      </c>
      <c r="AQ52" s="253">
        <f t="shared" si="51"/>
        <v>0</v>
      </c>
      <c r="AR52" s="224">
        <f t="shared" si="51"/>
        <v>0</v>
      </c>
      <c r="AS52" s="253">
        <f t="shared" si="51"/>
        <v>0</v>
      </c>
      <c r="AT52" s="253">
        <f t="shared" si="51"/>
        <v>0</v>
      </c>
      <c r="AU52" s="253">
        <f t="shared" si="51"/>
        <v>0</v>
      </c>
      <c r="AV52" s="253">
        <f t="shared" si="51"/>
        <v>0</v>
      </c>
      <c r="AW52" s="234" t="e">
        <f>SUM(AV52/AU52)</f>
        <v>#DIV/0!</v>
      </c>
      <c r="AX52" s="253">
        <f t="shared" si="51"/>
        <v>0</v>
      </c>
      <c r="AY52" s="253">
        <f t="shared" si="51"/>
        <v>0</v>
      </c>
      <c r="AZ52" s="224">
        <f t="shared" si="51"/>
        <v>0</v>
      </c>
      <c r="BA52" s="165"/>
    </row>
    <row r="53" spans="1:53" ht="22.5" customHeight="1" x14ac:dyDescent="0.25">
      <c r="A53" s="403"/>
      <c r="B53" s="404"/>
      <c r="C53" s="404"/>
      <c r="D53" s="142" t="s">
        <v>2</v>
      </c>
      <c r="E53" s="171">
        <f>SUM(H53+K53+N53+Q53+T53+W53+Z53+AE53+AI53+AN53+AS53+AX53)</f>
        <v>0</v>
      </c>
      <c r="F53" s="171">
        <f>SUM(I53+L53+O53+R53+U53+X53+AA53+AF53+AJ53+AO53+AT53+AY53)</f>
        <v>0</v>
      </c>
      <c r="G53" s="114"/>
      <c r="H53" s="200"/>
      <c r="I53" s="214"/>
      <c r="J53" s="117"/>
      <c r="K53" s="200"/>
      <c r="L53" s="214"/>
      <c r="M53" s="117"/>
      <c r="N53" s="200"/>
      <c r="O53" s="214"/>
      <c r="P53" s="117"/>
      <c r="Q53" s="200"/>
      <c r="R53" s="214"/>
      <c r="S53" s="117"/>
      <c r="T53" s="200"/>
      <c r="U53" s="265"/>
      <c r="V53" s="117"/>
      <c r="W53" s="200"/>
      <c r="X53" s="214"/>
      <c r="Y53" s="117"/>
      <c r="Z53" s="200"/>
      <c r="AA53" s="178"/>
      <c r="AB53" s="180"/>
      <c r="AC53" s="217"/>
      <c r="AD53" s="118"/>
      <c r="AE53" s="202"/>
      <c r="AF53" s="178"/>
      <c r="AG53" s="217"/>
      <c r="AH53" s="118"/>
      <c r="AI53" s="202"/>
      <c r="AJ53" s="178"/>
      <c r="AK53" s="180"/>
      <c r="AL53" s="276"/>
      <c r="AM53" s="117"/>
      <c r="AN53" s="202"/>
      <c r="AO53" s="178"/>
      <c r="AP53" s="180"/>
      <c r="AQ53" s="276"/>
      <c r="AR53" s="117"/>
      <c r="AS53" s="202"/>
      <c r="AT53" s="181"/>
      <c r="AU53" s="181"/>
      <c r="AV53" s="276"/>
      <c r="AW53" s="117"/>
      <c r="AX53" s="202"/>
      <c r="AY53" s="217"/>
      <c r="AZ53" s="117"/>
      <c r="BA53" s="165"/>
    </row>
    <row r="54" spans="1:53" ht="22.5" customHeight="1" x14ac:dyDescent="0.25">
      <c r="A54" s="403"/>
      <c r="B54" s="404"/>
      <c r="C54" s="404"/>
      <c r="D54" s="168" t="s">
        <v>43</v>
      </c>
      <c r="E54" s="171">
        <f>SUM(H54+K54+N54+Q54+T54+W54+Z54+AE54+AI54+AN54+AS54+AX54)</f>
        <v>20</v>
      </c>
      <c r="F54" s="171">
        <f>SUM(I54+L54+O54+R54+U54+X54+AA54+AF54+AJ54+AO54+AT54+AY54+AV54+AL54)</f>
        <v>20</v>
      </c>
      <c r="G54" s="114">
        <f t="shared" si="50"/>
        <v>1</v>
      </c>
      <c r="H54" s="200"/>
      <c r="I54" s="214"/>
      <c r="J54" s="117"/>
      <c r="K54" s="200"/>
      <c r="L54" s="214"/>
      <c r="M54" s="117"/>
      <c r="N54" s="200"/>
      <c r="O54" s="214"/>
      <c r="P54" s="117"/>
      <c r="Q54" s="200"/>
      <c r="R54" s="214"/>
      <c r="S54" s="117"/>
      <c r="T54" s="200"/>
      <c r="U54" s="265"/>
      <c r="V54" s="117"/>
      <c r="W54" s="200"/>
      <c r="X54" s="214"/>
      <c r="Y54" s="117"/>
      <c r="Z54" s="200"/>
      <c r="AA54" s="178"/>
      <c r="AB54" s="180"/>
      <c r="AC54" s="217"/>
      <c r="AD54" s="118"/>
      <c r="AE54" s="202"/>
      <c r="AF54" s="178"/>
      <c r="AG54" s="217"/>
      <c r="AH54" s="118"/>
      <c r="AI54" s="202">
        <v>20</v>
      </c>
      <c r="AJ54" s="178"/>
      <c r="AK54" s="180"/>
      <c r="AL54" s="276">
        <v>20</v>
      </c>
      <c r="AM54" s="117"/>
      <c r="AN54" s="202"/>
      <c r="AO54" s="178"/>
      <c r="AP54" s="180"/>
      <c r="AQ54" s="276"/>
      <c r="AR54" s="117"/>
      <c r="AS54" s="202"/>
      <c r="AT54" s="181"/>
      <c r="AU54" s="181"/>
      <c r="AV54" s="276"/>
      <c r="AW54" s="117"/>
      <c r="AX54" s="202">
        <v>0</v>
      </c>
      <c r="AY54" s="217"/>
      <c r="AZ54" s="117"/>
      <c r="BA54" s="165"/>
    </row>
    <row r="55" spans="1:53" ht="21" customHeight="1" x14ac:dyDescent="0.25">
      <c r="A55" s="403"/>
      <c r="B55" s="478" t="s">
        <v>272</v>
      </c>
      <c r="C55" s="404"/>
      <c r="D55" s="221" t="s">
        <v>41</v>
      </c>
      <c r="E55" s="248">
        <f t="shared" ref="E55:F57" si="52">SUM(E37)</f>
        <v>215</v>
      </c>
      <c r="F55" s="248">
        <f t="shared" si="52"/>
        <v>170</v>
      </c>
      <c r="G55" s="234">
        <f>SUM(F55/E55)</f>
        <v>0.79069767441860461</v>
      </c>
      <c r="H55" s="248">
        <f t="shared" ref="H55:U55" si="53">SUM(H37)</f>
        <v>0</v>
      </c>
      <c r="I55" s="248">
        <f t="shared" si="53"/>
        <v>0</v>
      </c>
      <c r="J55" s="233">
        <f t="shared" si="53"/>
        <v>0</v>
      </c>
      <c r="K55" s="248">
        <f t="shared" si="53"/>
        <v>0</v>
      </c>
      <c r="L55" s="248">
        <f t="shared" si="53"/>
        <v>0</v>
      </c>
      <c r="M55" s="234">
        <f t="shared" si="53"/>
        <v>0</v>
      </c>
      <c r="N55" s="248">
        <f t="shared" si="53"/>
        <v>5</v>
      </c>
      <c r="O55" s="248">
        <f t="shared" si="53"/>
        <v>5</v>
      </c>
      <c r="P55" s="234">
        <f>SUM(O55/N55)</f>
        <v>1</v>
      </c>
      <c r="Q55" s="248">
        <f t="shared" si="53"/>
        <v>5</v>
      </c>
      <c r="R55" s="248">
        <f t="shared" si="53"/>
        <v>5</v>
      </c>
      <c r="S55" s="114">
        <f>SUM(R55/Q55)</f>
        <v>1</v>
      </c>
      <c r="T55" s="248">
        <f t="shared" si="53"/>
        <v>0</v>
      </c>
      <c r="U55" s="248">
        <f t="shared" si="53"/>
        <v>5</v>
      </c>
      <c r="V55" s="234" t="e">
        <f>SUM(U55/T55)</f>
        <v>#DIV/0!</v>
      </c>
      <c r="W55" s="248">
        <f t="shared" ref="W55:X57" si="54">SUM(W37)</f>
        <v>9</v>
      </c>
      <c r="X55" s="248">
        <f t="shared" si="54"/>
        <v>9</v>
      </c>
      <c r="Y55" s="234">
        <f>SUM(X55/W55)</f>
        <v>1</v>
      </c>
      <c r="Z55" s="248">
        <f>SUM(Z37)</f>
        <v>9</v>
      </c>
      <c r="AA55" s="248">
        <f>SUM(AA37)</f>
        <v>0</v>
      </c>
      <c r="AB55" s="248">
        <f>SUM(AB37)</f>
        <v>0</v>
      </c>
      <c r="AC55" s="248">
        <f>SUM(AC37)</f>
        <v>4</v>
      </c>
      <c r="AD55" s="234" t="e">
        <f>SUM(AC55/AB55)</f>
        <v>#DIV/0!</v>
      </c>
      <c r="AE55" s="248">
        <f>SUM(AE37)</f>
        <v>110</v>
      </c>
      <c r="AF55" s="248">
        <f>SUM(AF37)</f>
        <v>0</v>
      </c>
      <c r="AG55" s="248">
        <f>SUM(AG37)</f>
        <v>6</v>
      </c>
      <c r="AH55" s="234" t="e">
        <f>SUM(AG55/#REF!)</f>
        <v>#REF!</v>
      </c>
      <c r="AI55" s="248">
        <f>SUM(AI37)</f>
        <v>25</v>
      </c>
      <c r="AJ55" s="248">
        <f>SUM(AJ37)</f>
        <v>0</v>
      </c>
      <c r="AK55" s="248">
        <f>SUM(AK37)</f>
        <v>0</v>
      </c>
      <c r="AL55" s="248">
        <f>SUM(AL37)</f>
        <v>25</v>
      </c>
      <c r="AM55" s="234" t="e">
        <f>SUM(AL55/AK55)</f>
        <v>#DIV/0!</v>
      </c>
      <c r="AN55" s="248">
        <f>SUM(AN37)</f>
        <v>5</v>
      </c>
      <c r="AO55" s="248">
        <f>SUM(AO37)</f>
        <v>0</v>
      </c>
      <c r="AP55" s="248">
        <f>SUM(AP37)</f>
        <v>0</v>
      </c>
      <c r="AQ55" s="248">
        <f>SUM(AQ37)</f>
        <v>105</v>
      </c>
      <c r="AR55" s="234" t="e">
        <f>SUM(AQ55/AP55)</f>
        <v>#DIV/0!</v>
      </c>
      <c r="AS55" s="248">
        <f>SUM(AS37)</f>
        <v>7</v>
      </c>
      <c r="AT55" s="248">
        <f>SUM(AT37)</f>
        <v>0</v>
      </c>
      <c r="AU55" s="248">
        <f>SUM(AU37)</f>
        <v>0</v>
      </c>
      <c r="AV55" s="248">
        <f>SUM(AV37)</f>
        <v>6</v>
      </c>
      <c r="AW55" s="234" t="e">
        <f>SUM(AV55/AU55)</f>
        <v>#DIV/0!</v>
      </c>
      <c r="AX55" s="248">
        <f>SUM(AX37)</f>
        <v>40</v>
      </c>
      <c r="AY55" s="248">
        <f>SUM(AY37)</f>
        <v>0</v>
      </c>
      <c r="AZ55" s="234">
        <f>SUM(AY55/AX55)</f>
        <v>0</v>
      </c>
      <c r="BA55" s="400"/>
    </row>
    <row r="56" spans="1:53" ht="33" customHeight="1" x14ac:dyDescent="0.25">
      <c r="A56" s="403"/>
      <c r="B56" s="478"/>
      <c r="C56" s="404"/>
      <c r="D56" s="242" t="s">
        <v>2</v>
      </c>
      <c r="E56" s="298">
        <f t="shared" si="52"/>
        <v>0</v>
      </c>
      <c r="F56" s="298">
        <f t="shared" si="52"/>
        <v>0</v>
      </c>
      <c r="G56" s="299"/>
      <c r="H56" s="200">
        <f>SUM(H38)</f>
        <v>0</v>
      </c>
      <c r="I56" s="214">
        <f>SUM(I38)</f>
        <v>0</v>
      </c>
      <c r="J56" s="117"/>
      <c r="K56" s="200"/>
      <c r="L56" s="214"/>
      <c r="M56" s="117"/>
      <c r="N56" s="200"/>
      <c r="O56" s="214"/>
      <c r="P56" s="117"/>
      <c r="Q56" s="200"/>
      <c r="R56" s="214"/>
      <c r="S56" s="117"/>
      <c r="T56" s="200">
        <f>SUM(T38)</f>
        <v>0</v>
      </c>
      <c r="U56" s="265">
        <f>SUM(U38)</f>
        <v>0</v>
      </c>
      <c r="V56" s="117"/>
      <c r="W56" s="199">
        <f t="shared" si="54"/>
        <v>0</v>
      </c>
      <c r="X56" s="212">
        <f t="shared" si="54"/>
        <v>0</v>
      </c>
      <c r="Y56" s="117"/>
      <c r="Z56" s="199">
        <f>SUM(Z38)</f>
        <v>0</v>
      </c>
      <c r="AA56" s="178"/>
      <c r="AB56" s="180"/>
      <c r="AC56" s="212">
        <f>SUM(AC38)</f>
        <v>0</v>
      </c>
      <c r="AD56" s="118"/>
      <c r="AE56" s="200"/>
      <c r="AF56" s="178"/>
      <c r="AG56" s="217"/>
      <c r="AH56" s="118"/>
      <c r="AI56" s="200"/>
      <c r="AJ56" s="178"/>
      <c r="AK56" s="180"/>
      <c r="AL56" s="276"/>
      <c r="AM56" s="117"/>
      <c r="AN56" s="200"/>
      <c r="AO56" s="178"/>
      <c r="AP56" s="180"/>
      <c r="AQ56" s="276"/>
      <c r="AR56" s="117"/>
      <c r="AS56" s="200"/>
      <c r="AT56" s="181"/>
      <c r="AU56" s="181"/>
      <c r="AV56" s="276"/>
      <c r="AW56" s="117"/>
      <c r="AX56" s="200"/>
      <c r="AY56" s="276"/>
      <c r="AZ56" s="117"/>
      <c r="BA56" s="401"/>
    </row>
    <row r="57" spans="1:53" s="243" customFormat="1" ht="21" customHeight="1" x14ac:dyDescent="0.25">
      <c r="A57" s="403"/>
      <c r="B57" s="478"/>
      <c r="C57" s="404"/>
      <c r="D57" s="168" t="s">
        <v>43</v>
      </c>
      <c r="E57" s="298">
        <f t="shared" si="52"/>
        <v>215</v>
      </c>
      <c r="F57" s="298">
        <f t="shared" si="52"/>
        <v>170</v>
      </c>
      <c r="G57" s="299">
        <f t="shared" ref="G57" si="55">SUM(F57/E57)</f>
        <v>0.79069767441860461</v>
      </c>
      <c r="H57" s="200">
        <f>SUM(H39)</f>
        <v>0</v>
      </c>
      <c r="I57" s="214">
        <f>SUM(I39)</f>
        <v>0</v>
      </c>
      <c r="J57" s="122"/>
      <c r="K57" s="249"/>
      <c r="L57" s="250"/>
      <c r="M57" s="122"/>
      <c r="N57" s="249">
        <f>SUM(N55)</f>
        <v>5</v>
      </c>
      <c r="O57" s="250">
        <f>SUM(O55)</f>
        <v>5</v>
      </c>
      <c r="P57" s="115">
        <f>SUM(O57/N57)</f>
        <v>1</v>
      </c>
      <c r="Q57" s="249">
        <f>SUM(Q55)</f>
        <v>5</v>
      </c>
      <c r="R57" s="250">
        <f>SUM(R55)</f>
        <v>5</v>
      </c>
      <c r="S57" s="122">
        <f>SUM(S55)</f>
        <v>1</v>
      </c>
      <c r="T57" s="200">
        <f>SUM(T39)</f>
        <v>0</v>
      </c>
      <c r="U57" s="265">
        <f>SUM(U39)</f>
        <v>5</v>
      </c>
      <c r="V57" s="122"/>
      <c r="W57" s="199">
        <f t="shared" si="54"/>
        <v>9</v>
      </c>
      <c r="X57" s="212">
        <f t="shared" si="54"/>
        <v>9</v>
      </c>
      <c r="Y57" s="122"/>
      <c r="Z57" s="199">
        <f>SUM(Z39)</f>
        <v>9</v>
      </c>
      <c r="AA57" s="170"/>
      <c r="AB57" s="170"/>
      <c r="AC57" s="212">
        <f>SUM(AC39)</f>
        <v>4</v>
      </c>
      <c r="AD57" s="122"/>
      <c r="AE57" s="249"/>
      <c r="AF57" s="170"/>
      <c r="AG57" s="250">
        <f>SUM(AG55)</f>
        <v>6</v>
      </c>
      <c r="AH57" s="122"/>
      <c r="AI57" s="249"/>
      <c r="AJ57" s="170"/>
      <c r="AK57" s="170"/>
      <c r="AL57" s="250"/>
      <c r="AM57" s="122"/>
      <c r="AN57" s="249"/>
      <c r="AO57" s="170"/>
      <c r="AP57" s="170"/>
      <c r="AQ57" s="250"/>
      <c r="AR57" s="122"/>
      <c r="AS57" s="249"/>
      <c r="AT57" s="170"/>
      <c r="AU57" s="170"/>
      <c r="AV57" s="250"/>
      <c r="AW57" s="122"/>
      <c r="AX57" s="249"/>
      <c r="AY57" s="250"/>
      <c r="AZ57" s="122"/>
      <c r="BA57" s="401"/>
    </row>
    <row r="58" spans="1:53" ht="22.5" customHeight="1" x14ac:dyDescent="0.25">
      <c r="A58" s="391" t="s">
        <v>262</v>
      </c>
      <c r="B58" s="392"/>
      <c r="C58" s="392"/>
      <c r="D58" s="392"/>
      <c r="E58" s="392"/>
      <c r="F58" s="392"/>
      <c r="G58" s="392"/>
      <c r="H58" s="392"/>
      <c r="I58" s="392"/>
      <c r="J58" s="392"/>
      <c r="K58" s="392"/>
      <c r="L58" s="392"/>
      <c r="M58" s="392"/>
      <c r="N58" s="392"/>
      <c r="O58" s="392"/>
      <c r="P58" s="392"/>
      <c r="Q58" s="392"/>
      <c r="R58" s="392"/>
      <c r="S58" s="392"/>
      <c r="T58" s="392"/>
      <c r="U58" s="392"/>
      <c r="V58" s="392"/>
      <c r="W58" s="392"/>
      <c r="X58" s="392"/>
      <c r="Y58" s="392"/>
      <c r="Z58" s="392"/>
      <c r="AA58" s="392"/>
      <c r="AB58" s="392"/>
      <c r="AC58" s="392"/>
      <c r="AD58" s="392"/>
      <c r="AE58" s="392"/>
      <c r="AF58" s="392"/>
      <c r="AG58" s="392"/>
      <c r="AH58" s="392"/>
      <c r="AI58" s="392"/>
      <c r="AJ58" s="392"/>
      <c r="AK58" s="392"/>
      <c r="AL58" s="392"/>
      <c r="AM58" s="392"/>
      <c r="AN58" s="392"/>
      <c r="AO58" s="392"/>
      <c r="AP58" s="392"/>
      <c r="AQ58" s="392"/>
      <c r="AR58" s="392"/>
      <c r="AS58" s="392"/>
      <c r="AT58" s="392"/>
      <c r="AU58" s="392"/>
      <c r="AV58" s="392"/>
      <c r="AW58" s="392"/>
      <c r="AX58" s="392"/>
      <c r="AY58" s="392"/>
      <c r="AZ58" s="392"/>
      <c r="BA58" s="393"/>
    </row>
    <row r="59" spans="1:53" ht="22.5" customHeight="1" x14ac:dyDescent="0.25">
      <c r="A59" s="394" t="s">
        <v>311</v>
      </c>
      <c r="B59" s="395"/>
      <c r="C59" s="396"/>
      <c r="D59" s="221" t="s">
        <v>41</v>
      </c>
      <c r="E59" s="248">
        <f t="shared" ref="E59:E68" si="56">SUM(H59+K59+N59+Q59+T59+W59+Z59+AE59+AI59+AN59+AS59+AX59)</f>
        <v>60</v>
      </c>
      <c r="F59" s="248">
        <f>SUM(F61)</f>
        <v>53.8</v>
      </c>
      <c r="G59" s="234">
        <f>SUM(F59/E59)</f>
        <v>0.89666666666666661</v>
      </c>
      <c r="H59" s="248">
        <f>SUM(H38)</f>
        <v>0</v>
      </c>
      <c r="I59" s="248">
        <f>SUM(I38)</f>
        <v>0</v>
      </c>
      <c r="J59" s="234" t="e">
        <f>SUM(I59/H59)</f>
        <v>#DIV/0!</v>
      </c>
      <c r="K59" s="248">
        <f>SUM(K38)</f>
        <v>0</v>
      </c>
      <c r="L59" s="248">
        <f>SUM(L38)</f>
        <v>0</v>
      </c>
      <c r="M59" s="234" t="e">
        <f>SUM(L59/K59)</f>
        <v>#DIV/0!</v>
      </c>
      <c r="N59" s="248">
        <f>SUM(N60:N61)</f>
        <v>0</v>
      </c>
      <c r="O59" s="248">
        <f>SUM(O60:O61)</f>
        <v>0</v>
      </c>
      <c r="P59" s="234" t="e">
        <f>SUM(O59/N59)</f>
        <v>#DIV/0!</v>
      </c>
      <c r="Q59" s="248">
        <f>SUM(Q38)</f>
        <v>0</v>
      </c>
      <c r="R59" s="248">
        <f>SUM(R38)</f>
        <v>0</v>
      </c>
      <c r="S59" s="234" t="e">
        <f>SUM(R59/Q59)</f>
        <v>#DIV/0!</v>
      </c>
      <c r="T59" s="248">
        <f>SUM(T38)</f>
        <v>0</v>
      </c>
      <c r="U59" s="248">
        <f>SUM(U38)</f>
        <v>0</v>
      </c>
      <c r="V59" s="234" t="e">
        <f>SUM(U59/T59)</f>
        <v>#DIV/0!</v>
      </c>
      <c r="W59" s="248">
        <f>SUM(W60:W61)</f>
        <v>0</v>
      </c>
      <c r="X59" s="248">
        <f>SUM(X38)</f>
        <v>0</v>
      </c>
      <c r="Y59" s="234" t="e">
        <f>SUM(X59/W59)</f>
        <v>#DIV/0!</v>
      </c>
      <c r="Z59" s="248">
        <f>SUM(Z60:Z61)</f>
        <v>0</v>
      </c>
      <c r="AA59" s="248">
        <f t="shared" ref="AA59:AC59" si="57">SUM(AA60:AA61)</f>
        <v>0</v>
      </c>
      <c r="AB59" s="248">
        <f t="shared" si="57"/>
        <v>0</v>
      </c>
      <c r="AC59" s="248">
        <f t="shared" si="57"/>
        <v>0</v>
      </c>
      <c r="AD59" s="234" t="e">
        <f>SUM(AC59/AB59)</f>
        <v>#DIV/0!</v>
      </c>
      <c r="AE59" s="248">
        <f>SUM(AE60:AE61)</f>
        <v>0</v>
      </c>
      <c r="AF59" s="248">
        <f>SUM(AF38)</f>
        <v>0</v>
      </c>
      <c r="AG59" s="248">
        <f>SUM(AG38)</f>
        <v>0</v>
      </c>
      <c r="AH59" s="234" t="e">
        <f>SUM(AG59/#REF!)</f>
        <v>#REF!</v>
      </c>
      <c r="AI59" s="248">
        <f>SUM(AI60:AI61)</f>
        <v>20</v>
      </c>
      <c r="AJ59" s="248">
        <f t="shared" ref="AJ59:AL59" si="58">SUM(AJ60:AJ61)</f>
        <v>0</v>
      </c>
      <c r="AK59" s="248">
        <f t="shared" si="58"/>
        <v>0</v>
      </c>
      <c r="AL59" s="248">
        <f t="shared" si="58"/>
        <v>20</v>
      </c>
      <c r="AM59" s="234" t="e">
        <f>SUM(AL59/AK59)</f>
        <v>#DIV/0!</v>
      </c>
      <c r="AN59" s="248">
        <f>SUM(AN60:AN61)</f>
        <v>0</v>
      </c>
      <c r="AO59" s="248">
        <f>SUM(AO38)</f>
        <v>0</v>
      </c>
      <c r="AP59" s="248">
        <f>SUM(AP38)</f>
        <v>0</v>
      </c>
      <c r="AQ59" s="248">
        <f>SUM(AQ42)</f>
        <v>33.799999999999997</v>
      </c>
      <c r="AR59" s="234" t="e">
        <f>SUM(AQ59/AP59)</f>
        <v>#DIV/0!</v>
      </c>
      <c r="AS59" s="248">
        <f t="shared" ref="AS59" si="59">SUM(AS60:AS61)</f>
        <v>0</v>
      </c>
      <c r="AT59" s="248">
        <f t="shared" ref="AT59:AV59" si="60">SUM(AT60:AT61)</f>
        <v>0</v>
      </c>
      <c r="AU59" s="248">
        <f t="shared" si="60"/>
        <v>0</v>
      </c>
      <c r="AV59" s="248">
        <f t="shared" si="60"/>
        <v>0</v>
      </c>
      <c r="AW59" s="234" t="e">
        <f>SUM(AV59/AU59)</f>
        <v>#DIV/0!</v>
      </c>
      <c r="AX59" s="248">
        <f>SUM(AX60:AX61)</f>
        <v>40</v>
      </c>
      <c r="AY59" s="248">
        <f>SUM(AY38)</f>
        <v>0</v>
      </c>
      <c r="AZ59" s="234">
        <f>SUM(AY59/AX59)</f>
        <v>0</v>
      </c>
      <c r="BA59" s="303"/>
    </row>
    <row r="60" spans="1:53" ht="22.5" customHeight="1" x14ac:dyDescent="0.25">
      <c r="A60" s="397"/>
      <c r="B60" s="398"/>
      <c r="C60" s="399"/>
      <c r="D60" s="142" t="s">
        <v>2</v>
      </c>
      <c r="E60" s="171">
        <f t="shared" si="56"/>
        <v>0</v>
      </c>
      <c r="F60" s="171">
        <f>SUM(I60+L60+O60+R60+U60+X60+AA60+AF60+AJ60+AO60+AT60+AY60)</f>
        <v>0</v>
      </c>
      <c r="G60" s="115"/>
      <c r="H60" s="199">
        <f>SUM(H38+H44+H47+H50)</f>
        <v>0</v>
      </c>
      <c r="I60" s="212">
        <f>SUM(I44+I47+I50+I38)</f>
        <v>0</v>
      </c>
      <c r="J60" s="115"/>
      <c r="K60" s="199">
        <f>SUM(K38+K44+K47+K50)</f>
        <v>0</v>
      </c>
      <c r="L60" s="212">
        <f>SUM(L44+L47+L50+L38)</f>
        <v>0</v>
      </c>
      <c r="M60" s="115"/>
      <c r="N60" s="199">
        <f>SUM(N38+N44+N47+N50)</f>
        <v>0</v>
      </c>
      <c r="O60" s="212">
        <f>SUM(O44+O47+O50+O38)</f>
        <v>0</v>
      </c>
      <c r="P60" s="115"/>
      <c r="Q60" s="199">
        <f>SUM(Q38+Q44+Q47+Q50)</f>
        <v>0</v>
      </c>
      <c r="R60" s="212">
        <f>SUM(R44+R47+R50+R38)</f>
        <v>0</v>
      </c>
      <c r="S60" s="115"/>
      <c r="T60" s="199">
        <f>SUM(T38+T44+T47+T50)</f>
        <v>0</v>
      </c>
      <c r="U60" s="212">
        <f>SUM(U44+U47+U50+U38)</f>
        <v>0</v>
      </c>
      <c r="V60" s="115"/>
      <c r="W60" s="199">
        <f>SUM(W38+W44+W47+W50)</f>
        <v>0</v>
      </c>
      <c r="X60" s="212">
        <f>SUM(X44+X47+X50+X38)</f>
        <v>0</v>
      </c>
      <c r="Y60" s="115"/>
      <c r="Z60" s="199">
        <f>SUM(Z38+Z44+Z47+Z50)</f>
        <v>0</v>
      </c>
      <c r="AA60" s="173"/>
      <c r="AB60" s="175"/>
      <c r="AC60" s="212">
        <f>SUM(AC44+AC47+AC50+AC38)</f>
        <v>0</v>
      </c>
      <c r="AD60" s="125"/>
      <c r="AE60" s="199">
        <f>SUM(AE38+AE44+AE47+AE50)</f>
        <v>0</v>
      </c>
      <c r="AF60" s="173"/>
      <c r="AG60" s="212">
        <f>SUM(AG44+AG47+AG50+AG38)</f>
        <v>0</v>
      </c>
      <c r="AH60" s="125"/>
      <c r="AI60" s="199">
        <f>SUM(AI38+AI44+AI47+AI50)</f>
        <v>0</v>
      </c>
      <c r="AJ60" s="173"/>
      <c r="AK60" s="175"/>
      <c r="AL60" s="212">
        <f>SUM(AL44+AL47+AL50+AL38)</f>
        <v>0</v>
      </c>
      <c r="AM60" s="125"/>
      <c r="AN60" s="199">
        <f>SUM(AN38+AN44+AN47+AN50)</f>
        <v>0</v>
      </c>
      <c r="AO60" s="173"/>
      <c r="AP60" s="174"/>
      <c r="AQ60" s="212">
        <f>SUM(AQ44+AQ47+AQ50+AQ38)</f>
        <v>0</v>
      </c>
      <c r="AR60" s="115"/>
      <c r="AS60" s="199">
        <f>SUM(AS38+AS44+AS47+AS50)</f>
        <v>0</v>
      </c>
      <c r="AT60" s="173"/>
      <c r="AU60" s="172"/>
      <c r="AV60" s="212">
        <f>SUM(AV44+AV47+AV50+AV38)</f>
        <v>0</v>
      </c>
      <c r="AW60" s="115"/>
      <c r="AX60" s="199">
        <f>SUM(AX38+AX44+AX47+AX50)</f>
        <v>0</v>
      </c>
      <c r="AY60" s="212">
        <f>SUM(AY44+AY47+AY50+AY38)</f>
        <v>0</v>
      </c>
      <c r="AZ60" s="116"/>
      <c r="BA60" s="303"/>
    </row>
    <row r="61" spans="1:53" ht="22.5" customHeight="1" x14ac:dyDescent="0.25">
      <c r="A61" s="397"/>
      <c r="B61" s="398"/>
      <c r="C61" s="399"/>
      <c r="D61" s="143" t="s">
        <v>43</v>
      </c>
      <c r="E61" s="171">
        <f t="shared" si="56"/>
        <v>60</v>
      </c>
      <c r="F61" s="171">
        <f>SUM(I61+L61+O61+R61+U61+X61+AA61+AF61+AJ61+AO61+AT61+AY61+AC61+AL61+AV61+AQ61)</f>
        <v>53.8</v>
      </c>
      <c r="G61" s="115">
        <f t="shared" ref="G61" si="61">SUM(F61/E61)</f>
        <v>0.89666666666666661</v>
      </c>
      <c r="H61" s="199">
        <f>SUM(H39+H45+H48+H51)</f>
        <v>0</v>
      </c>
      <c r="I61" s="212">
        <f>SUM(I45+I48+I51+I39)</f>
        <v>0</v>
      </c>
      <c r="J61" s="115"/>
      <c r="K61" s="199">
        <v>0</v>
      </c>
      <c r="L61" s="212">
        <v>0</v>
      </c>
      <c r="M61" s="115"/>
      <c r="N61" s="199">
        <v>0</v>
      </c>
      <c r="O61" s="212">
        <v>0</v>
      </c>
      <c r="P61" s="115"/>
      <c r="Q61" s="199"/>
      <c r="R61" s="212">
        <f>SUM(R45+R48)</f>
        <v>0</v>
      </c>
      <c r="S61" s="115"/>
      <c r="T61" s="199"/>
      <c r="U61" s="212">
        <f>SUM(U45+U48)</f>
        <v>0</v>
      </c>
      <c r="V61" s="115"/>
      <c r="W61" s="199">
        <v>0</v>
      </c>
      <c r="X61" s="212">
        <v>0</v>
      </c>
      <c r="Y61" s="115"/>
      <c r="Z61" s="199"/>
      <c r="AA61" s="173"/>
      <c r="AB61" s="175"/>
      <c r="AC61" s="212">
        <f>SUM(AC45+AC48)</f>
        <v>0</v>
      </c>
      <c r="AD61" s="125"/>
      <c r="AE61" s="199"/>
      <c r="AF61" s="173"/>
      <c r="AG61" s="212">
        <v>0</v>
      </c>
      <c r="AH61" s="125"/>
      <c r="AI61" s="199">
        <v>20</v>
      </c>
      <c r="AJ61" s="173"/>
      <c r="AK61" s="175"/>
      <c r="AL61" s="212">
        <f>SUM(AL54)</f>
        <v>20</v>
      </c>
      <c r="AM61" s="115"/>
      <c r="AN61" s="199"/>
      <c r="AO61" s="173"/>
      <c r="AP61" s="175"/>
      <c r="AQ61" s="212">
        <f>SUM(AQ42)</f>
        <v>33.799999999999997</v>
      </c>
      <c r="AR61" s="115"/>
      <c r="AS61" s="199"/>
      <c r="AT61" s="172"/>
      <c r="AU61" s="172"/>
      <c r="AV61" s="212">
        <v>0</v>
      </c>
      <c r="AW61" s="115"/>
      <c r="AX61" s="199">
        <v>40</v>
      </c>
      <c r="AY61" s="212">
        <f>SUM(AY45+AY48+AY51+AY39)</f>
        <v>0</v>
      </c>
      <c r="AZ61" s="115"/>
      <c r="BA61" s="303"/>
    </row>
    <row r="62" spans="1:53" ht="18.75" customHeight="1" x14ac:dyDescent="0.25">
      <c r="A62" s="394" t="s">
        <v>326</v>
      </c>
      <c r="B62" s="395"/>
      <c r="C62" s="396"/>
      <c r="D62" s="221" t="s">
        <v>41</v>
      </c>
      <c r="E62" s="248">
        <f t="shared" si="56"/>
        <v>50</v>
      </c>
      <c r="F62" s="248">
        <f>SUM(F64)</f>
        <v>45</v>
      </c>
      <c r="G62" s="234">
        <f>SUM(F62/E62)</f>
        <v>0.9</v>
      </c>
      <c r="H62" s="248">
        <f>SUM(H41)</f>
        <v>0</v>
      </c>
      <c r="I62" s="248">
        <f>SUM(I41)</f>
        <v>0</v>
      </c>
      <c r="J62" s="234" t="e">
        <f>SUM(I62/H62)</f>
        <v>#DIV/0!</v>
      </c>
      <c r="K62" s="248">
        <f>SUM(K41)</f>
        <v>0</v>
      </c>
      <c r="L62" s="248">
        <f>SUM(L41)</f>
        <v>0</v>
      </c>
      <c r="M62" s="234" t="e">
        <f>SUM(L62/K62)</f>
        <v>#DIV/0!</v>
      </c>
      <c r="N62" s="248">
        <f>SUM(N41)</f>
        <v>0</v>
      </c>
      <c r="O62" s="248">
        <f>SUM(O41)</f>
        <v>0</v>
      </c>
      <c r="P62" s="234" t="e">
        <f>SUM(O62/N62)</f>
        <v>#DIV/0!</v>
      </c>
      <c r="Q62" s="248">
        <f>Q63+Q64</f>
        <v>5</v>
      </c>
      <c r="R62" s="248">
        <f>SUM(R41)</f>
        <v>0</v>
      </c>
      <c r="S62" s="234">
        <f>SUM(R62/Q62)</f>
        <v>0</v>
      </c>
      <c r="T62" s="248">
        <f>T63+T64</f>
        <v>0</v>
      </c>
      <c r="U62" s="248">
        <f>SUM(U41)</f>
        <v>0</v>
      </c>
      <c r="V62" s="234" t="e">
        <f>SUM(U62/T62)</f>
        <v>#DIV/0!</v>
      </c>
      <c r="W62" s="248">
        <f>SUM(W63:W64)</f>
        <v>9</v>
      </c>
      <c r="X62" s="248">
        <f>SUM(X63:X64)</f>
        <v>9</v>
      </c>
      <c r="Y62" s="234">
        <f>SUM(X62/W62)</f>
        <v>1</v>
      </c>
      <c r="Z62" s="248">
        <f>SUM(Z63:Z64)</f>
        <v>9</v>
      </c>
      <c r="AA62" s="248">
        <f t="shared" ref="AA62:AC62" si="62">SUM(AA63:AA64)</f>
        <v>0</v>
      </c>
      <c r="AB62" s="248">
        <f t="shared" si="62"/>
        <v>0</v>
      </c>
      <c r="AC62" s="248">
        <f t="shared" si="62"/>
        <v>4</v>
      </c>
      <c r="AD62" s="234" t="e">
        <f>SUM(AC62/AB62)</f>
        <v>#DIV/0!</v>
      </c>
      <c r="AE62" s="248">
        <f>SUM(AE63:AE64)</f>
        <v>10</v>
      </c>
      <c r="AF62" s="248">
        <f>SUM(AF41)</f>
        <v>0</v>
      </c>
      <c r="AG62" s="248">
        <f>SUM(AG41)</f>
        <v>0</v>
      </c>
      <c r="AH62" s="234" t="e">
        <f>SUM(AG62/#REF!)</f>
        <v>#REF!</v>
      </c>
      <c r="AI62" s="248">
        <f>SUM(AI63:AI64)</f>
        <v>5</v>
      </c>
      <c r="AJ62" s="248">
        <f t="shared" ref="AJ62:AL62" si="63">SUM(AJ63:AJ64)</f>
        <v>0</v>
      </c>
      <c r="AK62" s="248">
        <f t="shared" si="63"/>
        <v>0</v>
      </c>
      <c r="AL62" s="248">
        <f t="shared" si="63"/>
        <v>5</v>
      </c>
      <c r="AM62" s="234" t="e">
        <f>SUM(AL62/AK62)</f>
        <v>#DIV/0!</v>
      </c>
      <c r="AN62" s="248">
        <f>SUM(AN63:AN64)</f>
        <v>5</v>
      </c>
      <c r="AO62" s="248">
        <f>SUM(AO41)</f>
        <v>0</v>
      </c>
      <c r="AP62" s="248">
        <f>SUM(AP41)</f>
        <v>0</v>
      </c>
      <c r="AQ62" s="248">
        <f>SUM(AQ41)</f>
        <v>0</v>
      </c>
      <c r="AR62" s="234" t="e">
        <f>SUM(AQ62/AP62)</f>
        <v>#DIV/0!</v>
      </c>
      <c r="AS62" s="248">
        <f t="shared" ref="AS62" si="64">SUM(AS63:AS64)</f>
        <v>7</v>
      </c>
      <c r="AT62" s="248">
        <f t="shared" ref="AT62" si="65">SUM(AT63:AT64)</f>
        <v>0</v>
      </c>
      <c r="AU62" s="248">
        <f t="shared" ref="AU62" si="66">SUM(AU63:AU64)</f>
        <v>0</v>
      </c>
      <c r="AV62" s="248">
        <f t="shared" ref="AV62" si="67">SUM(AV63:AV64)</f>
        <v>6</v>
      </c>
      <c r="AW62" s="234" t="e">
        <f>SUM(AV62/AU62)</f>
        <v>#DIV/0!</v>
      </c>
      <c r="AX62" s="248">
        <f>SUM(AX63:AX64)</f>
        <v>0</v>
      </c>
      <c r="AY62" s="248">
        <f>SUM(AY41)</f>
        <v>0</v>
      </c>
      <c r="AZ62" s="234" t="e">
        <f>SUM(AY62/AX62)</f>
        <v>#DIV/0!</v>
      </c>
      <c r="BA62" s="400"/>
    </row>
    <row r="63" spans="1:53" ht="31.9" customHeight="1" x14ac:dyDescent="0.25">
      <c r="A63" s="397"/>
      <c r="B63" s="398"/>
      <c r="C63" s="399"/>
      <c r="D63" s="142" t="s">
        <v>2</v>
      </c>
      <c r="E63" s="171">
        <f t="shared" si="56"/>
        <v>0</v>
      </c>
      <c r="F63" s="171">
        <f>SUM(I63+L63+O63+R63+U63+X63+AA63+AF63+AJ63+AO63+AT63+AY63)</f>
        <v>0</v>
      </c>
      <c r="G63" s="115"/>
      <c r="H63" s="199">
        <f>SUM(H41+H47+H50+H53)</f>
        <v>0</v>
      </c>
      <c r="I63" s="212">
        <f>SUM(I47+I50+I53+I41)</f>
        <v>0</v>
      </c>
      <c r="J63" s="115"/>
      <c r="K63" s="199">
        <f>SUM(K41+K47+K50+K53)</f>
        <v>0</v>
      </c>
      <c r="L63" s="212">
        <f>SUM(L47+L50+L53+L41)</f>
        <v>0</v>
      </c>
      <c r="M63" s="115"/>
      <c r="N63" s="199">
        <f>SUM(N41+N47+N50+N53)</f>
        <v>0</v>
      </c>
      <c r="O63" s="212">
        <f>SUM(O47+O50+O53+O41)</f>
        <v>0</v>
      </c>
      <c r="P63" s="115"/>
      <c r="Q63" s="199">
        <f>SUM(Q41+Q47+Q50+Q53)</f>
        <v>0</v>
      </c>
      <c r="R63" s="212">
        <f>SUM(R47+R50+R53+R41)</f>
        <v>0</v>
      </c>
      <c r="S63" s="115"/>
      <c r="T63" s="199">
        <f>SUM(T41+T47+T50+T53)</f>
        <v>0</v>
      </c>
      <c r="U63" s="212">
        <f>SUM(U47+U50+U53+U41)</f>
        <v>0</v>
      </c>
      <c r="V63" s="115"/>
      <c r="W63" s="199">
        <f>SUM(W41+W47+W50+W53)</f>
        <v>0</v>
      </c>
      <c r="X63" s="212">
        <f>SUM(X47+X50+X53+X41)</f>
        <v>0</v>
      </c>
      <c r="Y63" s="115"/>
      <c r="Z63" s="199">
        <f>SUM(Z41+Z47+Z50+Z53)</f>
        <v>0</v>
      </c>
      <c r="AA63" s="173"/>
      <c r="AB63" s="175"/>
      <c r="AC63" s="212">
        <f>SUM(AC47+AC50+AC53+AC41)</f>
        <v>0</v>
      </c>
      <c r="AD63" s="125"/>
      <c r="AE63" s="199">
        <f>SUM(AE41+AE47+AE50+AE53)</f>
        <v>0</v>
      </c>
      <c r="AF63" s="173"/>
      <c r="AG63" s="212">
        <f>SUM(AG47+AG50+AG53+AG41)</f>
        <v>0</v>
      </c>
      <c r="AH63" s="125"/>
      <c r="AI63" s="199">
        <f>SUM(AI41+AI47+AI50+AI53)</f>
        <v>0</v>
      </c>
      <c r="AJ63" s="173"/>
      <c r="AK63" s="175"/>
      <c r="AL63" s="212">
        <f>SUM(AL47+AL50+AL53+AL41)</f>
        <v>0</v>
      </c>
      <c r="AM63" s="125"/>
      <c r="AN63" s="199">
        <f>SUM(AN41+AN47+AN50+AN53)</f>
        <v>0</v>
      </c>
      <c r="AO63" s="173"/>
      <c r="AP63" s="174"/>
      <c r="AQ63" s="212">
        <f>SUM(AQ47+AQ50+AQ53+AQ41)</f>
        <v>0</v>
      </c>
      <c r="AR63" s="115"/>
      <c r="AS63" s="199">
        <f>SUM(AS41+AS47+AS50+AS53)</f>
        <v>0</v>
      </c>
      <c r="AT63" s="173"/>
      <c r="AU63" s="172"/>
      <c r="AV63" s="212">
        <f>SUM(AV47+AV50+AV53+AV41)</f>
        <v>0</v>
      </c>
      <c r="AW63" s="115"/>
      <c r="AX63" s="199">
        <f>SUM(AX41+AX47+AX50+AX53)</f>
        <v>0</v>
      </c>
      <c r="AY63" s="212">
        <f>SUM(AY47+AY50+AY53+AY41)</f>
        <v>0</v>
      </c>
      <c r="AZ63" s="116"/>
      <c r="BA63" s="401"/>
    </row>
    <row r="64" spans="1:53" ht="20.25" customHeight="1" x14ac:dyDescent="0.25">
      <c r="A64" s="397"/>
      <c r="B64" s="398"/>
      <c r="C64" s="399"/>
      <c r="D64" s="143" t="s">
        <v>43</v>
      </c>
      <c r="E64" s="171">
        <f t="shared" si="56"/>
        <v>50</v>
      </c>
      <c r="F64" s="171">
        <f>SUM(F51)</f>
        <v>45</v>
      </c>
      <c r="G64" s="115">
        <f t="shared" ref="G64" si="68">SUM(F64/E64)</f>
        <v>0.9</v>
      </c>
      <c r="H64" s="199">
        <f>SUM(H42+H48+H51+H54)</f>
        <v>0</v>
      </c>
      <c r="I64" s="212">
        <f>SUM(I48+I51+I54+I42)</f>
        <v>0</v>
      </c>
      <c r="J64" s="115"/>
      <c r="K64" s="199">
        <v>0</v>
      </c>
      <c r="L64" s="212">
        <v>0</v>
      </c>
      <c r="M64" s="115"/>
      <c r="N64" s="199">
        <v>0</v>
      </c>
      <c r="O64" s="212">
        <v>0</v>
      </c>
      <c r="P64" s="115"/>
      <c r="Q64" s="199">
        <f>SUM(Q42+Q48+Q51+Q54)</f>
        <v>5</v>
      </c>
      <c r="R64" s="212">
        <f>SUM(R48+R51+R54+R42)</f>
        <v>5</v>
      </c>
      <c r="S64" s="115"/>
      <c r="T64" s="199">
        <f>SUM(T51)</f>
        <v>0</v>
      </c>
      <c r="U64" s="212">
        <f>SUM(U51)</f>
        <v>5</v>
      </c>
      <c r="V64" s="115"/>
      <c r="W64" s="199">
        <f>SUM(W51)</f>
        <v>9</v>
      </c>
      <c r="X64" s="212">
        <f>SUM(X51)</f>
        <v>9</v>
      </c>
      <c r="Y64" s="115"/>
      <c r="Z64" s="199">
        <f>SUM(Z51)</f>
        <v>9</v>
      </c>
      <c r="AA64" s="173"/>
      <c r="AB64" s="175"/>
      <c r="AC64" s="212">
        <f>SUM(AC51)</f>
        <v>4</v>
      </c>
      <c r="AD64" s="125"/>
      <c r="AE64" s="199">
        <f>SUM(AE51)</f>
        <v>10</v>
      </c>
      <c r="AF64" s="173"/>
      <c r="AG64" s="212">
        <f>SUM(AG51)</f>
        <v>6</v>
      </c>
      <c r="AH64" s="125"/>
      <c r="AI64" s="199">
        <f>SUM(AI51)</f>
        <v>5</v>
      </c>
      <c r="AJ64" s="173"/>
      <c r="AK64" s="175"/>
      <c r="AL64" s="212">
        <f>SUM(AL51)</f>
        <v>5</v>
      </c>
      <c r="AM64" s="115"/>
      <c r="AN64" s="199">
        <f>SUM(AN51)</f>
        <v>5</v>
      </c>
      <c r="AO64" s="173"/>
      <c r="AP64" s="175"/>
      <c r="AQ64" s="212">
        <f>SUM(AQ51)</f>
        <v>5</v>
      </c>
      <c r="AR64" s="115"/>
      <c r="AS64" s="199">
        <f>SUM(AS51)</f>
        <v>7</v>
      </c>
      <c r="AT64" s="172"/>
      <c r="AU64" s="172"/>
      <c r="AV64" s="212">
        <f>SUM(AV51)</f>
        <v>6</v>
      </c>
      <c r="AW64" s="115"/>
      <c r="AX64" s="199">
        <f>SUM(AX42+AX48+AX51+AX54)</f>
        <v>0</v>
      </c>
      <c r="AY64" s="212">
        <f>SUM(AY48+AY51+AY54+AY42)</f>
        <v>0</v>
      </c>
      <c r="AZ64" s="115"/>
      <c r="BA64" s="402"/>
    </row>
    <row r="65" spans="1:53" ht="15" customHeight="1" x14ac:dyDescent="0.25">
      <c r="A65" s="394" t="s">
        <v>337</v>
      </c>
      <c r="B65" s="395"/>
      <c r="C65" s="396"/>
      <c r="D65" s="244" t="s">
        <v>41</v>
      </c>
      <c r="E65" s="248">
        <f t="shared" si="56"/>
        <v>5</v>
      </c>
      <c r="F65" s="248">
        <f>SUM(I65+L65+O65+R65+U65+X65+AA65+AF65+AJ65+AO65+AT65+AY65)</f>
        <v>5</v>
      </c>
      <c r="G65" s="234">
        <f>SUM(F65/E65)</f>
        <v>1</v>
      </c>
      <c r="H65" s="248">
        <f>SUM(H44)</f>
        <v>0</v>
      </c>
      <c r="I65" s="248">
        <f>SUM(I44)</f>
        <v>0</v>
      </c>
      <c r="J65" s="234" t="e">
        <f>SUM(I65/H65)</f>
        <v>#DIV/0!</v>
      </c>
      <c r="K65" s="248">
        <f>SUM(K67)</f>
        <v>0</v>
      </c>
      <c r="L65" s="248">
        <f>SUM(L67)</f>
        <v>0</v>
      </c>
      <c r="M65" s="234" t="e">
        <f>SUM(L65/K65)</f>
        <v>#DIV/0!</v>
      </c>
      <c r="N65" s="248">
        <f>SUM(N66:N67)</f>
        <v>5</v>
      </c>
      <c r="O65" s="248">
        <f>SUM(O66:O67)</f>
        <v>5</v>
      </c>
      <c r="P65" s="234">
        <f>SUM(O65/N65)</f>
        <v>1</v>
      </c>
      <c r="Q65" s="248">
        <f>SUM(Q44)</f>
        <v>0</v>
      </c>
      <c r="R65" s="248">
        <f>SUM(R44)</f>
        <v>0</v>
      </c>
      <c r="S65" s="234" t="e">
        <f>SUM(R65/Q65)</f>
        <v>#DIV/0!</v>
      </c>
      <c r="T65" s="248">
        <f>T66</f>
        <v>0</v>
      </c>
      <c r="U65" s="248">
        <f>SUM(U42)</f>
        <v>0</v>
      </c>
      <c r="V65" s="234" t="e">
        <f>SUM(U65/T65)</f>
        <v>#DIV/0!</v>
      </c>
      <c r="W65" s="248">
        <f>SUM(W44)</f>
        <v>0</v>
      </c>
      <c r="X65" s="248">
        <f>SUM(X44)</f>
        <v>0</v>
      </c>
      <c r="Y65" s="234" t="e">
        <f>SUM(X65/W65)</f>
        <v>#DIV/0!</v>
      </c>
      <c r="Z65" s="248">
        <f>SUM(Z44)</f>
        <v>0</v>
      </c>
      <c r="AA65" s="248">
        <f>SUM(AA44)</f>
        <v>0</v>
      </c>
      <c r="AB65" s="248">
        <f>SUM(AB44)</f>
        <v>0</v>
      </c>
      <c r="AC65" s="248">
        <f>SUM(AC44)</f>
        <v>0</v>
      </c>
      <c r="AD65" s="234" t="e">
        <f>SUM(AC65/AB65)</f>
        <v>#DIV/0!</v>
      </c>
      <c r="AE65" s="248">
        <f>SUM(AE44)</f>
        <v>0</v>
      </c>
      <c r="AF65" s="248">
        <f>SUM(AF44)</f>
        <v>0</v>
      </c>
      <c r="AG65" s="248">
        <f>SUM(AG44)</f>
        <v>0</v>
      </c>
      <c r="AH65" s="234" t="e">
        <f>SUM(AG65/#REF!)</f>
        <v>#REF!</v>
      </c>
      <c r="AI65" s="248">
        <f>SUM(AI44)</f>
        <v>0</v>
      </c>
      <c r="AJ65" s="248">
        <f>SUM(AJ44)</f>
        <v>0</v>
      </c>
      <c r="AK65" s="248">
        <f>SUM(AK44)</f>
        <v>0</v>
      </c>
      <c r="AL65" s="248">
        <f>SUM(AL44)</f>
        <v>0</v>
      </c>
      <c r="AM65" s="234" t="e">
        <f>SUM(AL65/AK65)</f>
        <v>#DIV/0!</v>
      </c>
      <c r="AN65" s="248">
        <f>SUM(AN44)</f>
        <v>0</v>
      </c>
      <c r="AO65" s="248">
        <f>SUM(AO44)</f>
        <v>0</v>
      </c>
      <c r="AP65" s="248">
        <f>SUM(AP44)</f>
        <v>0</v>
      </c>
      <c r="AQ65" s="248">
        <f>SUM(AQ44)</f>
        <v>0</v>
      </c>
      <c r="AR65" s="234" t="e">
        <f>SUM(AQ65/AP65)</f>
        <v>#DIV/0!</v>
      </c>
      <c r="AS65" s="248">
        <f>SUM(AS66:AS67)</f>
        <v>0</v>
      </c>
      <c r="AT65" s="248">
        <f>SUM(AT44)</f>
        <v>0</v>
      </c>
      <c r="AU65" s="248">
        <f>SUM(AU44)</f>
        <v>0</v>
      </c>
      <c r="AV65" s="248">
        <f>SUM(AV44)</f>
        <v>0</v>
      </c>
      <c r="AW65" s="234" t="e">
        <f>SUM(AV65/AU65)</f>
        <v>#DIV/0!</v>
      </c>
      <c r="AX65" s="248">
        <f>SUM(AX44)</f>
        <v>0</v>
      </c>
      <c r="AY65" s="248">
        <f>SUM(AY44)</f>
        <v>0</v>
      </c>
      <c r="AZ65" s="234" t="e">
        <f>SUM(AY65/AX65)</f>
        <v>#DIV/0!</v>
      </c>
      <c r="BA65" s="400"/>
    </row>
    <row r="66" spans="1:53" ht="32.450000000000003" customHeight="1" x14ac:dyDescent="0.25">
      <c r="A66" s="397"/>
      <c r="B66" s="398"/>
      <c r="C66" s="399"/>
      <c r="D66" s="142" t="s">
        <v>2</v>
      </c>
      <c r="E66" s="171">
        <f t="shared" si="56"/>
        <v>0</v>
      </c>
      <c r="F66" s="171">
        <f>SUM(I66+L66+O66+R66+U66+X66+AA66+AF66+AJ66+AO66+AT66+AY66)</f>
        <v>0</v>
      </c>
      <c r="G66" s="115"/>
      <c r="H66" s="249">
        <f>SUM(H44)</f>
        <v>0</v>
      </c>
      <c r="I66" s="250">
        <f>SUM(I44)</f>
        <v>0</v>
      </c>
      <c r="J66" s="231"/>
      <c r="K66" s="249">
        <f>SUM(K44)</f>
        <v>0</v>
      </c>
      <c r="L66" s="250">
        <f>SUM(L44)</f>
        <v>0</v>
      </c>
      <c r="M66" s="122"/>
      <c r="N66" s="249">
        <f>SUM(N44)</f>
        <v>0</v>
      </c>
      <c r="O66" s="250">
        <f>SUM(O44)</f>
        <v>0</v>
      </c>
      <c r="P66" s="122"/>
      <c r="Q66" s="249">
        <f>SUM(Q44)</f>
        <v>0</v>
      </c>
      <c r="R66" s="250">
        <f>SUM(R44)</f>
        <v>0</v>
      </c>
      <c r="S66" s="122"/>
      <c r="T66" s="249">
        <v>0</v>
      </c>
      <c r="U66" s="250">
        <f>SUM(U44)</f>
        <v>0</v>
      </c>
      <c r="V66" s="122"/>
      <c r="W66" s="249"/>
      <c r="X66" s="250">
        <f>SUM(X44)</f>
        <v>0</v>
      </c>
      <c r="Y66" s="122"/>
      <c r="Z66" s="249">
        <f>SUM(Z44)</f>
        <v>0</v>
      </c>
      <c r="AA66" s="251"/>
      <c r="AB66" s="251"/>
      <c r="AC66" s="250">
        <f>SUM(AC44)</f>
        <v>0</v>
      </c>
      <c r="AD66" s="123"/>
      <c r="AE66" s="249">
        <f>SUM(AE44)</f>
        <v>0</v>
      </c>
      <c r="AF66" s="251"/>
      <c r="AG66" s="250">
        <f>SUM(AG44)</f>
        <v>0</v>
      </c>
      <c r="AH66" s="123"/>
      <c r="AI66" s="249">
        <f>SUM(AI44)</f>
        <v>0</v>
      </c>
      <c r="AJ66" s="251"/>
      <c r="AK66" s="251"/>
      <c r="AL66" s="250">
        <f>SUM(AL44)</f>
        <v>0</v>
      </c>
      <c r="AM66" s="123"/>
      <c r="AN66" s="249">
        <f>SUM(AN44)</f>
        <v>0</v>
      </c>
      <c r="AO66" s="251"/>
      <c r="AP66" s="251"/>
      <c r="AQ66" s="250">
        <f>SUM(AQ44)</f>
        <v>0</v>
      </c>
      <c r="AR66" s="122"/>
      <c r="AS66" s="249">
        <f>SUM(AS44)</f>
        <v>0</v>
      </c>
      <c r="AT66" s="251"/>
      <c r="AU66" s="251"/>
      <c r="AV66" s="250">
        <f>SUM(AV44)</f>
        <v>0</v>
      </c>
      <c r="AW66" s="122"/>
      <c r="AX66" s="249">
        <f>SUM(AX44)</f>
        <v>0</v>
      </c>
      <c r="AY66" s="250">
        <f>SUM(AY44)</f>
        <v>0</v>
      </c>
      <c r="AZ66" s="123"/>
      <c r="BA66" s="401"/>
    </row>
    <row r="67" spans="1:53" ht="20.25" customHeight="1" x14ac:dyDescent="0.25">
      <c r="A67" s="397"/>
      <c r="B67" s="398"/>
      <c r="C67" s="399"/>
      <c r="D67" s="143" t="s">
        <v>43</v>
      </c>
      <c r="E67" s="171">
        <f t="shared" si="56"/>
        <v>5</v>
      </c>
      <c r="F67" s="171">
        <f>SUM(I67+L67+O67+R67+U67+X67+AA67+AF67+AJ67+AO67+AT67+AY67)</f>
        <v>5</v>
      </c>
      <c r="G67" s="115">
        <f t="shared" ref="G67" si="69">SUM(F67/E67)</f>
        <v>1</v>
      </c>
      <c r="H67" s="249">
        <f>SUM(H45)</f>
        <v>0</v>
      </c>
      <c r="I67" s="250">
        <f>SUM(I45)</f>
        <v>0</v>
      </c>
      <c r="J67" s="115"/>
      <c r="K67" s="249">
        <v>0</v>
      </c>
      <c r="L67" s="250">
        <v>0</v>
      </c>
      <c r="M67" s="115"/>
      <c r="N67" s="249">
        <v>5</v>
      </c>
      <c r="O67" s="250">
        <v>5</v>
      </c>
      <c r="P67" s="115"/>
      <c r="Q67" s="249">
        <f>SUM(Q45)</f>
        <v>0</v>
      </c>
      <c r="R67" s="250">
        <f>SUM(R45)</f>
        <v>0</v>
      </c>
      <c r="S67" s="115"/>
      <c r="T67" s="249">
        <f>SUM(T45)</f>
        <v>0</v>
      </c>
      <c r="U67" s="250">
        <f>SUM(U45)</f>
        <v>0</v>
      </c>
      <c r="V67" s="115"/>
      <c r="W67" s="249">
        <f>SUM(W45)</f>
        <v>0</v>
      </c>
      <c r="X67" s="250">
        <f>SUM(X45)</f>
        <v>0</v>
      </c>
      <c r="Y67" s="115"/>
      <c r="Z67" s="249">
        <f>SUM(Z45)</f>
        <v>0</v>
      </c>
      <c r="AA67" s="173"/>
      <c r="AB67" s="175"/>
      <c r="AC67" s="250">
        <f>SUM(AC45)</f>
        <v>0</v>
      </c>
      <c r="AD67" s="125"/>
      <c r="AE67" s="249">
        <f>SUM(AE45)</f>
        <v>0</v>
      </c>
      <c r="AF67" s="173"/>
      <c r="AG67" s="250">
        <f>SUM(AG45)</f>
        <v>0</v>
      </c>
      <c r="AH67" s="125"/>
      <c r="AI67" s="249">
        <f>SUM(AI45)</f>
        <v>0</v>
      </c>
      <c r="AJ67" s="173"/>
      <c r="AK67" s="175"/>
      <c r="AL67" s="250">
        <f>SUM(AL45)</f>
        <v>0</v>
      </c>
      <c r="AM67" s="115"/>
      <c r="AN67" s="249">
        <f>SUM(AN45)</f>
        <v>0</v>
      </c>
      <c r="AO67" s="173"/>
      <c r="AP67" s="175"/>
      <c r="AQ67" s="250">
        <f>SUM(AQ45)</f>
        <v>0</v>
      </c>
      <c r="AR67" s="115"/>
      <c r="AS67" s="249">
        <f>SUM(AS45)</f>
        <v>0</v>
      </c>
      <c r="AT67" s="172"/>
      <c r="AU67" s="172"/>
      <c r="AV67" s="250">
        <f>SUM(AV45)</f>
        <v>0</v>
      </c>
      <c r="AW67" s="115"/>
      <c r="AX67" s="249"/>
      <c r="AY67" s="250">
        <f>SUM(AY45)</f>
        <v>0</v>
      </c>
      <c r="AZ67" s="115"/>
      <c r="BA67" s="401"/>
    </row>
    <row r="68" spans="1:53" ht="21" customHeight="1" x14ac:dyDescent="0.25">
      <c r="A68" s="394" t="s">
        <v>327</v>
      </c>
      <c r="B68" s="395"/>
      <c r="C68" s="396"/>
      <c r="D68" s="221" t="s">
        <v>41</v>
      </c>
      <c r="E68" s="248">
        <f t="shared" si="56"/>
        <v>66.2</v>
      </c>
      <c r="F68" s="248">
        <f>SUM(F69:F70)</f>
        <v>66.2</v>
      </c>
      <c r="G68" s="234">
        <f>SUM(F68/E68)</f>
        <v>1</v>
      </c>
      <c r="H68" s="248">
        <f>SUM(H47)</f>
        <v>0</v>
      </c>
      <c r="I68" s="248">
        <f>SUM(I47)</f>
        <v>0</v>
      </c>
      <c r="J68" s="234" t="e">
        <f>SUM(I68/H68)</f>
        <v>#DIV/0!</v>
      </c>
      <c r="K68" s="248">
        <f>SUM(K47)</f>
        <v>0</v>
      </c>
      <c r="L68" s="248">
        <f>SUM(L47)</f>
        <v>0</v>
      </c>
      <c r="M68" s="234" t="e">
        <f>SUM(L68/K68)</f>
        <v>#DIV/0!</v>
      </c>
      <c r="N68" s="248">
        <f>SUM(N47)</f>
        <v>0</v>
      </c>
      <c r="O68" s="248">
        <f>SUM(O47)</f>
        <v>0</v>
      </c>
      <c r="P68" s="234" t="e">
        <f>SUM(O68/N68)</f>
        <v>#DIV/0!</v>
      </c>
      <c r="Q68" s="248">
        <f>SUM(Q47)</f>
        <v>0</v>
      </c>
      <c r="R68" s="248">
        <f>SUM(R47)</f>
        <v>0</v>
      </c>
      <c r="S68" s="234" t="e">
        <f>SUM(R68/Q68)</f>
        <v>#DIV/0!</v>
      </c>
      <c r="T68" s="248">
        <f>SUM(T47)</f>
        <v>0</v>
      </c>
      <c r="U68" s="248">
        <f>SUM(U47)</f>
        <v>0</v>
      </c>
      <c r="V68" s="234" t="e">
        <f>SUM(U68/T68)</f>
        <v>#DIV/0!</v>
      </c>
      <c r="W68" s="248">
        <f>SUM(W69:W70)</f>
        <v>0</v>
      </c>
      <c r="X68" s="248">
        <f>SUM(X69:X70)</f>
        <v>0</v>
      </c>
      <c r="Y68" s="234" t="e">
        <f>SUM(X68/W68)</f>
        <v>#DIV/0!</v>
      </c>
      <c r="Z68" s="248">
        <f>SUM(Z69:Z70)</f>
        <v>0</v>
      </c>
      <c r="AA68" s="248" t="e">
        <f t="shared" ref="AA68:AC68" si="70">SUM(AA69:AA70)</f>
        <v>#REF!</v>
      </c>
      <c r="AB68" s="248" t="e">
        <f t="shared" si="70"/>
        <v>#REF!</v>
      </c>
      <c r="AC68" s="248">
        <f t="shared" si="70"/>
        <v>0</v>
      </c>
      <c r="AD68" s="234" t="e">
        <f>SUM(AC68/AB68)</f>
        <v>#REF!</v>
      </c>
      <c r="AE68" s="248">
        <f>SUM(AE69:AE70)</f>
        <v>66.2</v>
      </c>
      <c r="AF68" s="248">
        <f>SUM(AF47)</f>
        <v>0</v>
      </c>
      <c r="AG68" s="248">
        <f>SUM(AG47)</f>
        <v>0</v>
      </c>
      <c r="AH68" s="234" t="e">
        <f>SUM(AG68/#REF!)</f>
        <v>#REF!</v>
      </c>
      <c r="AI68" s="248">
        <f>SUM(AI69:AI70)</f>
        <v>0</v>
      </c>
      <c r="AJ68" s="248">
        <f>SUM(AJ47)</f>
        <v>0</v>
      </c>
      <c r="AK68" s="248">
        <f>SUM(AK47)</f>
        <v>0</v>
      </c>
      <c r="AL68" s="248">
        <f>SUM(AL47)</f>
        <v>0</v>
      </c>
      <c r="AM68" s="234" t="e">
        <f>SUM(AL68/AK68)</f>
        <v>#DIV/0!</v>
      </c>
      <c r="AN68" s="248">
        <f>SUM(AN69:AN70)</f>
        <v>0</v>
      </c>
      <c r="AO68" s="248" t="e">
        <f t="shared" ref="AO68:AQ68" si="71">SUM(AO69:AO70)</f>
        <v>#REF!</v>
      </c>
      <c r="AP68" s="248" t="e">
        <f t="shared" si="71"/>
        <v>#REF!</v>
      </c>
      <c r="AQ68" s="248">
        <f t="shared" si="71"/>
        <v>66.2</v>
      </c>
      <c r="AR68" s="234" t="e">
        <f>SUM(AQ68/AP68)</f>
        <v>#REF!</v>
      </c>
      <c r="AS68" s="248">
        <f>SUM(AS69:AS70)</f>
        <v>0</v>
      </c>
      <c r="AT68" s="248">
        <f t="shared" ref="AT68:AV68" si="72">SUM(AT69:AT70)</f>
        <v>0</v>
      </c>
      <c r="AU68" s="248">
        <f t="shared" si="72"/>
        <v>0</v>
      </c>
      <c r="AV68" s="248">
        <f t="shared" si="72"/>
        <v>0</v>
      </c>
      <c r="AW68" s="234" t="e">
        <f>SUM(AV68/AU68)</f>
        <v>#DIV/0!</v>
      </c>
      <c r="AX68" s="248">
        <f>SUM(AX69:AX70)</f>
        <v>0</v>
      </c>
      <c r="AY68" s="248">
        <f>SUM(AY47)</f>
        <v>0</v>
      </c>
      <c r="AZ68" s="234" t="e">
        <f>SUM(AY68/AX68)</f>
        <v>#DIV/0!</v>
      </c>
      <c r="BA68" s="400"/>
    </row>
    <row r="69" spans="1:53" ht="31.15" customHeight="1" x14ac:dyDescent="0.25">
      <c r="A69" s="397"/>
      <c r="B69" s="398"/>
      <c r="C69" s="399"/>
      <c r="D69" s="142" t="s">
        <v>2</v>
      </c>
      <c r="E69" s="171">
        <f>SUM(T69+W69+Z69+AE69+AI69+AN69+AS69+AX69)</f>
        <v>0</v>
      </c>
      <c r="F69" s="171">
        <f>SUM(U69+X69+AC69+AG69+AL69+AQ69+AV69+AY69)</f>
        <v>0</v>
      </c>
      <c r="G69" s="115"/>
      <c r="H69" s="199">
        <f>H47</f>
        <v>0</v>
      </c>
      <c r="I69" s="212">
        <f>SUM(I47)</f>
        <v>0</v>
      </c>
      <c r="J69" s="126"/>
      <c r="K69" s="199">
        <f>K47</f>
        <v>0</v>
      </c>
      <c r="L69" s="212">
        <f>SUM(L47)</f>
        <v>0</v>
      </c>
      <c r="M69" s="122"/>
      <c r="N69" s="199">
        <f>N47</f>
        <v>0</v>
      </c>
      <c r="O69" s="212">
        <f>SUM(O47)</f>
        <v>0</v>
      </c>
      <c r="P69" s="122"/>
      <c r="Q69" s="199">
        <f>Q47</f>
        <v>0</v>
      </c>
      <c r="R69" s="212">
        <f>SUM(R47)</f>
        <v>0</v>
      </c>
      <c r="S69" s="122"/>
      <c r="T69" s="199">
        <f>T47</f>
        <v>0</v>
      </c>
      <c r="U69" s="212">
        <f>SUM(U47)</f>
        <v>0</v>
      </c>
      <c r="V69" s="122"/>
      <c r="W69" s="199">
        <f>W47</f>
        <v>0</v>
      </c>
      <c r="X69" s="212">
        <f>SUM(X47)</f>
        <v>0</v>
      </c>
      <c r="Y69" s="122"/>
      <c r="Z69" s="199">
        <f>Z47</f>
        <v>0</v>
      </c>
      <c r="AA69" s="174"/>
      <c r="AB69" s="174"/>
      <c r="AC69" s="212">
        <f>SUM(AC47)</f>
        <v>0</v>
      </c>
      <c r="AD69" s="118"/>
      <c r="AE69" s="199">
        <f>AE47</f>
        <v>0</v>
      </c>
      <c r="AF69" s="174"/>
      <c r="AG69" s="212">
        <f>SUM(AG47)</f>
        <v>0</v>
      </c>
      <c r="AH69" s="118"/>
      <c r="AI69" s="199">
        <f>AI47</f>
        <v>0</v>
      </c>
      <c r="AJ69" s="174"/>
      <c r="AK69" s="174"/>
      <c r="AL69" s="212">
        <f>SUM(AL47)</f>
        <v>0</v>
      </c>
      <c r="AM69" s="118"/>
      <c r="AN69" s="199">
        <f>AN47</f>
        <v>0</v>
      </c>
      <c r="AO69" s="212" t="e">
        <f>SUM(#REF!+#REF!)</f>
        <v>#REF!</v>
      </c>
      <c r="AP69" s="212" t="e">
        <f>SUM(#REF!+#REF!)</f>
        <v>#REF!</v>
      </c>
      <c r="AQ69" s="212">
        <f>SUM(AQ47)</f>
        <v>0</v>
      </c>
      <c r="AR69" s="117"/>
      <c r="AS69" s="199">
        <f>AS47</f>
        <v>0</v>
      </c>
      <c r="AT69" s="172"/>
      <c r="AU69" s="172"/>
      <c r="AV69" s="212">
        <f>SUM(AV47)</f>
        <v>0</v>
      </c>
      <c r="AW69" s="115"/>
      <c r="AX69" s="199">
        <f>AX47</f>
        <v>0</v>
      </c>
      <c r="AY69" s="212">
        <f>SUM(AY47)</f>
        <v>0</v>
      </c>
      <c r="AZ69" s="125"/>
      <c r="BA69" s="401"/>
    </row>
    <row r="70" spans="1:53" ht="24.75" customHeight="1" thickBot="1" x14ac:dyDescent="0.3">
      <c r="A70" s="397"/>
      <c r="B70" s="398"/>
      <c r="C70" s="399"/>
      <c r="D70" s="143" t="s">
        <v>43</v>
      </c>
      <c r="E70" s="171">
        <f>SUM(T70+W70+Z70+AE70+AI70+AN70+AS70+AX70)</f>
        <v>66.2</v>
      </c>
      <c r="F70" s="171">
        <f>SUM(U70+X70+AC70+AG70+AL70+AQ70+AV70+AY70)</f>
        <v>66.2</v>
      </c>
      <c r="G70" s="115">
        <f t="shared" ref="G70" si="73">SUM(F70/E70)</f>
        <v>1</v>
      </c>
      <c r="H70" s="199">
        <f>H48</f>
        <v>0</v>
      </c>
      <c r="I70" s="212">
        <f>SUM(I48)</f>
        <v>0</v>
      </c>
      <c r="J70" s="115"/>
      <c r="K70" s="199">
        <f>K48</f>
        <v>0</v>
      </c>
      <c r="L70" s="212">
        <f>SUM(L48)</f>
        <v>0</v>
      </c>
      <c r="M70" s="115"/>
      <c r="N70" s="199">
        <f>N48</f>
        <v>0</v>
      </c>
      <c r="O70" s="212">
        <f>SUM(O48)</f>
        <v>0</v>
      </c>
      <c r="P70" s="115"/>
      <c r="Q70" s="199">
        <f>Q48</f>
        <v>0</v>
      </c>
      <c r="R70" s="212">
        <f>SUM(R48)</f>
        <v>0</v>
      </c>
      <c r="S70" s="115"/>
      <c r="T70" s="199">
        <f>T48</f>
        <v>0</v>
      </c>
      <c r="U70" s="212">
        <f>SUM(U48)</f>
        <v>0</v>
      </c>
      <c r="V70" s="115"/>
      <c r="W70" s="199">
        <f>W48</f>
        <v>0</v>
      </c>
      <c r="X70" s="212">
        <f>SUM(X48)</f>
        <v>0</v>
      </c>
      <c r="Y70" s="171"/>
      <c r="Z70" s="199">
        <f>Z48</f>
        <v>0</v>
      </c>
      <c r="AA70" s="199" t="e">
        <f>SUM(#REF!+#REF!)</f>
        <v>#REF!</v>
      </c>
      <c r="AB70" s="199" t="e">
        <f>SUM(#REF!+#REF!)</f>
        <v>#REF!</v>
      </c>
      <c r="AC70" s="212">
        <f>SUM(AC48)</f>
        <v>0</v>
      </c>
      <c r="AD70" s="125"/>
      <c r="AE70" s="199">
        <f>AE48</f>
        <v>66.2</v>
      </c>
      <c r="AF70" s="173"/>
      <c r="AG70" s="212">
        <f>SUM(AG48)</f>
        <v>0</v>
      </c>
      <c r="AH70" s="125"/>
      <c r="AI70" s="199">
        <f>AI48</f>
        <v>0</v>
      </c>
      <c r="AJ70" s="173"/>
      <c r="AK70" s="175"/>
      <c r="AL70" s="212">
        <f>SUM(AL48)</f>
        <v>0</v>
      </c>
      <c r="AM70" s="115"/>
      <c r="AN70" s="199">
        <f>AN48</f>
        <v>0</v>
      </c>
      <c r="AO70" s="173"/>
      <c r="AP70" s="175"/>
      <c r="AQ70" s="212">
        <f>SUM(AQ48)</f>
        <v>66.2</v>
      </c>
      <c r="AR70" s="115"/>
      <c r="AS70" s="199">
        <f>AS48</f>
        <v>0</v>
      </c>
      <c r="AT70" s="172"/>
      <c r="AU70" s="172"/>
      <c r="AV70" s="212">
        <f>SUM(AV48)</f>
        <v>0</v>
      </c>
      <c r="AW70" s="115"/>
      <c r="AX70" s="199">
        <f>AX48</f>
        <v>0</v>
      </c>
      <c r="AY70" s="212">
        <f>SUM(AY48)</f>
        <v>0</v>
      </c>
      <c r="AZ70" s="115"/>
      <c r="BA70" s="401"/>
    </row>
    <row r="71" spans="1:53" s="99" customFormat="1" ht="27.6" customHeight="1" x14ac:dyDescent="0.25">
      <c r="A71" s="390" t="s">
        <v>289</v>
      </c>
      <c r="B71" s="390"/>
      <c r="C71" s="390"/>
      <c r="D71" s="390"/>
      <c r="E71" s="390"/>
      <c r="F71" s="390"/>
      <c r="G71" s="390"/>
      <c r="H71" s="390"/>
      <c r="I71" s="390"/>
      <c r="J71" s="390"/>
      <c r="K71" s="390"/>
      <c r="L71" s="390"/>
      <c r="M71" s="390"/>
      <c r="N71" s="390"/>
      <c r="O71" s="390"/>
      <c r="P71" s="390"/>
      <c r="Q71" s="390"/>
      <c r="R71" s="390"/>
      <c r="S71" s="390"/>
      <c r="T71" s="390"/>
      <c r="U71" s="390"/>
      <c r="V71" s="390"/>
      <c r="W71" s="390"/>
      <c r="X71" s="390"/>
      <c r="Y71" s="390"/>
      <c r="Z71" s="390"/>
      <c r="AA71" s="390"/>
      <c r="AB71" s="390"/>
      <c r="AC71" s="390"/>
      <c r="AD71" s="390"/>
      <c r="AE71" s="390"/>
      <c r="AF71" s="390"/>
      <c r="AG71" s="390"/>
      <c r="AH71" s="390"/>
      <c r="AI71" s="390"/>
      <c r="AJ71" s="390"/>
      <c r="AK71" s="390"/>
      <c r="AL71" s="390"/>
      <c r="AM71" s="390"/>
      <c r="AN71" s="390"/>
      <c r="AO71" s="390"/>
      <c r="AP71" s="390"/>
      <c r="AQ71" s="390"/>
      <c r="AR71" s="390"/>
      <c r="AS71" s="390"/>
      <c r="AT71" s="390"/>
      <c r="AU71" s="390"/>
      <c r="AV71" s="390"/>
      <c r="AW71" s="390"/>
      <c r="AX71" s="390"/>
      <c r="AY71" s="390"/>
      <c r="AZ71" s="390"/>
      <c r="BA71" s="390"/>
    </row>
    <row r="72" spans="1:53" s="100" customFormat="1" ht="45" customHeight="1" x14ac:dyDescent="0.25">
      <c r="A72" s="476" t="s">
        <v>290</v>
      </c>
      <c r="B72" s="477"/>
      <c r="C72" s="477"/>
      <c r="D72" s="477"/>
      <c r="E72" s="477"/>
      <c r="F72" s="477"/>
      <c r="G72" s="477"/>
      <c r="H72" s="477"/>
      <c r="I72" s="477"/>
      <c r="J72" s="477"/>
      <c r="K72" s="477"/>
      <c r="L72" s="477"/>
      <c r="M72" s="477"/>
      <c r="N72" s="477"/>
      <c r="O72" s="477"/>
      <c r="P72" s="477"/>
      <c r="Q72" s="477"/>
      <c r="R72" s="477"/>
      <c r="S72" s="477"/>
      <c r="T72" s="477"/>
      <c r="U72" s="477"/>
      <c r="V72" s="477"/>
      <c r="W72" s="477"/>
      <c r="X72" s="477"/>
      <c r="Y72" s="477"/>
      <c r="Z72" s="477"/>
      <c r="AA72" s="477"/>
      <c r="AB72" s="477"/>
      <c r="AC72" s="477"/>
      <c r="AD72" s="477"/>
      <c r="AE72" s="477"/>
      <c r="AF72" s="477"/>
      <c r="AG72" s="477"/>
      <c r="AH72" s="477"/>
      <c r="AI72" s="477"/>
      <c r="AJ72" s="477"/>
      <c r="AK72" s="477"/>
      <c r="AL72" s="477"/>
      <c r="AM72" s="477"/>
      <c r="AN72" s="477"/>
      <c r="AO72" s="477"/>
      <c r="AP72" s="477"/>
      <c r="AQ72" s="477"/>
      <c r="AR72" s="477"/>
      <c r="AS72" s="477"/>
      <c r="AT72" s="477"/>
      <c r="AU72" s="477"/>
      <c r="AV72" s="477"/>
      <c r="AW72" s="477"/>
      <c r="AX72" s="477"/>
      <c r="AY72" s="477"/>
      <c r="AZ72" s="477"/>
      <c r="BA72" s="477"/>
    </row>
    <row r="73" spans="1:53" s="100" customFormat="1" ht="19.5" customHeight="1" x14ac:dyDescent="0.25">
      <c r="A73" s="167"/>
      <c r="B73" s="108"/>
      <c r="C73" s="108"/>
      <c r="D73" s="108"/>
      <c r="E73" s="254"/>
      <c r="F73" s="254"/>
      <c r="G73" s="226"/>
      <c r="H73" s="254"/>
      <c r="I73" s="254"/>
      <c r="J73" s="226"/>
      <c r="K73" s="254"/>
      <c r="L73" s="254"/>
      <c r="M73" s="226"/>
      <c r="N73" s="254"/>
      <c r="O73" s="254"/>
      <c r="P73" s="226"/>
      <c r="Q73" s="254"/>
      <c r="R73" s="254"/>
      <c r="S73" s="226"/>
      <c r="T73" s="254"/>
      <c r="U73" s="254"/>
      <c r="V73" s="226"/>
      <c r="W73" s="254"/>
      <c r="X73" s="254"/>
      <c r="Y73" s="226"/>
      <c r="Z73" s="254"/>
      <c r="AA73" s="254"/>
      <c r="AB73" s="254"/>
      <c r="AC73" s="254"/>
      <c r="AD73" s="226"/>
      <c r="AE73" s="254"/>
      <c r="AF73" s="254"/>
      <c r="AG73" s="254"/>
      <c r="AH73" s="226"/>
      <c r="AI73" s="254"/>
      <c r="AJ73" s="254"/>
      <c r="AK73" s="254"/>
      <c r="AL73" s="254"/>
      <c r="AM73" s="226"/>
      <c r="AN73" s="254"/>
      <c r="AO73" s="254"/>
      <c r="AP73" s="254"/>
      <c r="AQ73" s="254"/>
      <c r="AR73" s="226"/>
      <c r="AS73" s="254"/>
      <c r="AT73" s="254"/>
      <c r="AU73" s="254"/>
      <c r="AV73" s="254"/>
      <c r="AW73" s="226"/>
      <c r="AX73" s="254"/>
      <c r="AY73" s="254"/>
      <c r="AZ73" s="226"/>
      <c r="BA73" s="108"/>
    </row>
    <row r="74" spans="1:53" ht="19.5" customHeight="1" x14ac:dyDescent="0.3">
      <c r="A74" s="388" t="s">
        <v>334</v>
      </c>
      <c r="B74" s="388"/>
      <c r="C74" s="388"/>
      <c r="D74" s="388"/>
      <c r="E74" s="388"/>
      <c r="F74" s="388"/>
      <c r="G74" s="388"/>
      <c r="H74" s="388"/>
      <c r="I74" s="388"/>
      <c r="J74" s="388"/>
      <c r="K74" s="388"/>
      <c r="L74" s="388"/>
      <c r="M74" s="388"/>
      <c r="N74" s="388"/>
      <c r="O74" s="388"/>
      <c r="P74" s="388"/>
      <c r="Q74" s="388"/>
      <c r="R74" s="388"/>
      <c r="S74" s="388"/>
      <c r="T74" s="388"/>
      <c r="U74" s="388"/>
      <c r="V74" s="388"/>
      <c r="W74" s="388"/>
      <c r="X74" s="388"/>
      <c r="Y74" s="388"/>
      <c r="Z74" s="388"/>
      <c r="AA74" s="388"/>
      <c r="AB74" s="388"/>
      <c r="AC74" s="388"/>
      <c r="AD74" s="388"/>
      <c r="AE74" s="388"/>
      <c r="AF74" s="388"/>
      <c r="AG74" s="388"/>
      <c r="AH74" s="388"/>
      <c r="AI74" s="388"/>
      <c r="AJ74" s="388"/>
      <c r="AK74" s="388"/>
      <c r="AL74" s="388"/>
      <c r="AM74" s="388"/>
      <c r="AN74" s="388"/>
      <c r="AO74" s="388"/>
      <c r="AP74" s="388"/>
      <c r="AQ74" s="388"/>
      <c r="AR74" s="388"/>
      <c r="AS74" s="388"/>
      <c r="AT74" s="388"/>
      <c r="AU74" s="388"/>
      <c r="AV74" s="388"/>
      <c r="AW74" s="388"/>
      <c r="AX74" s="388"/>
      <c r="AY74" s="284"/>
      <c r="AZ74" s="240"/>
    </row>
    <row r="75" spans="1:53" ht="19.5" customHeight="1" x14ac:dyDescent="0.3">
      <c r="A75" s="166"/>
      <c r="B75" s="166"/>
      <c r="C75" s="166"/>
      <c r="D75" s="166"/>
      <c r="E75" s="255"/>
      <c r="F75" s="255"/>
      <c r="G75" s="227"/>
      <c r="H75" s="255"/>
      <c r="I75" s="255"/>
      <c r="J75" s="227"/>
      <c r="K75" s="255"/>
      <c r="L75" s="255"/>
      <c r="M75" s="227"/>
      <c r="N75" s="255"/>
      <c r="O75" s="255"/>
      <c r="P75" s="227"/>
      <c r="Q75" s="255"/>
      <c r="R75" s="255"/>
      <c r="S75" s="227"/>
      <c r="T75" s="255"/>
      <c r="U75" s="255"/>
      <c r="V75" s="227"/>
      <c r="W75" s="255"/>
      <c r="X75" s="255"/>
      <c r="Y75" s="227"/>
      <c r="Z75" s="255"/>
      <c r="AA75" s="255"/>
      <c r="AB75" s="255"/>
      <c r="AC75" s="255"/>
      <c r="AD75" s="227"/>
      <c r="AE75" s="255"/>
      <c r="AF75" s="255"/>
      <c r="AG75" s="255"/>
      <c r="AH75" s="227"/>
      <c r="AI75" s="255"/>
      <c r="AJ75" s="255"/>
      <c r="AK75" s="255"/>
      <c r="AL75" s="255"/>
      <c r="AM75" s="227"/>
      <c r="AN75" s="255"/>
      <c r="AO75" s="255"/>
      <c r="AP75" s="255"/>
      <c r="AQ75" s="255"/>
      <c r="AR75" s="227"/>
      <c r="AS75" s="255"/>
      <c r="AT75" s="255"/>
      <c r="AU75" s="255"/>
      <c r="AV75" s="255"/>
      <c r="AW75" s="227"/>
      <c r="AX75" s="255"/>
      <c r="AY75" s="284"/>
      <c r="AZ75" s="240"/>
    </row>
    <row r="76" spans="1:53" ht="16.5" customHeight="1" x14ac:dyDescent="0.3">
      <c r="A76" s="127" t="s">
        <v>338</v>
      </c>
      <c r="B76" s="127"/>
      <c r="C76" s="140"/>
      <c r="D76" s="140"/>
      <c r="E76" s="256"/>
      <c r="F76" s="256"/>
      <c r="G76" s="228"/>
      <c r="H76" s="256"/>
      <c r="I76" s="256"/>
      <c r="J76" s="228"/>
      <c r="K76" s="256"/>
      <c r="L76" s="256"/>
      <c r="M76" s="228"/>
      <c r="N76" s="256"/>
      <c r="O76" s="256"/>
      <c r="P76" s="228"/>
      <c r="Q76" s="256"/>
      <c r="R76" s="256"/>
      <c r="S76" s="228"/>
      <c r="T76" s="256"/>
      <c r="U76" s="256"/>
      <c r="V76" s="228"/>
      <c r="W76" s="256"/>
      <c r="X76" s="256"/>
      <c r="Y76" s="228"/>
      <c r="Z76" s="256"/>
      <c r="AA76" s="256"/>
      <c r="AB76" s="256"/>
      <c r="AC76" s="256"/>
      <c r="AD76" s="228"/>
      <c r="AE76" s="256"/>
      <c r="AF76" s="256"/>
      <c r="AG76" s="256"/>
      <c r="AH76" s="228"/>
      <c r="AI76" s="256"/>
      <c r="AJ76" s="256"/>
      <c r="AK76" s="256"/>
      <c r="AL76" s="256"/>
      <c r="AM76" s="228"/>
      <c r="AN76" s="256"/>
      <c r="AO76" s="256"/>
      <c r="AP76" s="256"/>
      <c r="AQ76" s="256"/>
      <c r="AR76" s="228"/>
      <c r="AS76" s="256"/>
      <c r="AT76" s="256"/>
      <c r="AU76" s="256"/>
      <c r="AV76" s="256"/>
      <c r="AW76" s="228"/>
      <c r="AX76" s="256"/>
      <c r="AY76" s="285"/>
      <c r="AZ76" s="241"/>
      <c r="BA76" s="106"/>
    </row>
    <row r="77" spans="1:53" ht="18.75" x14ac:dyDescent="0.3">
      <c r="A77" s="111"/>
      <c r="B77" s="109"/>
      <c r="C77" s="109"/>
      <c r="D77" s="112"/>
      <c r="E77" s="264"/>
      <c r="F77" s="264"/>
      <c r="G77" s="229"/>
      <c r="H77" s="257"/>
      <c r="I77" s="257"/>
      <c r="J77" s="232"/>
      <c r="K77" s="257"/>
      <c r="L77" s="257"/>
      <c r="M77" s="232"/>
      <c r="N77" s="257"/>
      <c r="O77" s="257"/>
      <c r="P77" s="232"/>
      <c r="Q77" s="257"/>
      <c r="R77" s="257"/>
      <c r="S77" s="232"/>
      <c r="T77" s="266"/>
      <c r="U77" s="266"/>
      <c r="V77" s="235"/>
      <c r="W77" s="266"/>
      <c r="X77" s="266"/>
      <c r="Y77" s="235"/>
      <c r="Z77" s="266"/>
      <c r="AA77" s="266"/>
      <c r="AB77" s="266"/>
      <c r="AC77" s="266"/>
      <c r="AD77" s="235"/>
      <c r="AE77" s="266"/>
      <c r="AF77" s="266"/>
      <c r="AG77" s="266"/>
      <c r="AH77" s="235"/>
      <c r="AI77" s="266"/>
      <c r="AJ77" s="266"/>
      <c r="AK77" s="266"/>
      <c r="AL77" s="266"/>
      <c r="AM77" s="235"/>
      <c r="AN77" s="257"/>
      <c r="AO77" s="257"/>
      <c r="AP77" s="257"/>
      <c r="AQ77" s="257"/>
      <c r="AR77" s="232"/>
      <c r="AS77" s="266"/>
      <c r="AT77" s="266"/>
      <c r="AU77" s="266"/>
      <c r="AV77" s="266"/>
      <c r="AW77" s="235"/>
      <c r="AX77" s="286"/>
      <c r="AY77" s="280"/>
      <c r="AZ77" s="238"/>
    </row>
    <row r="78" spans="1:53" ht="18.75" x14ac:dyDescent="0.3">
      <c r="A78" s="111"/>
      <c r="B78" s="109"/>
      <c r="C78" s="109"/>
      <c r="D78" s="112"/>
      <c r="E78" s="264"/>
      <c r="F78" s="264"/>
      <c r="G78" s="229"/>
      <c r="H78" s="257"/>
      <c r="I78" s="257"/>
      <c r="J78" s="232"/>
      <c r="K78" s="257"/>
      <c r="L78" s="257"/>
      <c r="M78" s="232"/>
      <c r="N78" s="257"/>
      <c r="O78" s="257"/>
      <c r="P78" s="232"/>
      <c r="Q78" s="257"/>
      <c r="R78" s="257"/>
      <c r="S78" s="232"/>
      <c r="T78" s="266"/>
      <c r="U78" s="266"/>
      <c r="V78" s="235"/>
      <c r="W78" s="266"/>
      <c r="X78" s="266"/>
      <c r="Y78" s="235"/>
      <c r="Z78" s="266"/>
      <c r="AA78" s="266"/>
      <c r="AB78" s="266"/>
      <c r="AC78" s="266"/>
      <c r="AD78" s="235"/>
      <c r="AE78" s="266"/>
      <c r="AF78" s="266"/>
      <c r="AG78" s="266"/>
      <c r="AH78" s="235"/>
      <c r="AI78" s="266"/>
      <c r="AJ78" s="266"/>
      <c r="AK78" s="266"/>
      <c r="AL78" s="266"/>
      <c r="AM78" s="235"/>
      <c r="AN78" s="257"/>
      <c r="AO78" s="257"/>
      <c r="AP78" s="257"/>
      <c r="AQ78" s="257"/>
      <c r="AR78" s="232"/>
      <c r="AS78" s="266"/>
      <c r="AT78" s="266"/>
      <c r="AU78" s="266"/>
      <c r="AV78" s="266"/>
      <c r="AW78" s="235"/>
      <c r="AX78" s="286"/>
      <c r="AY78" s="280"/>
      <c r="AZ78" s="238"/>
    </row>
    <row r="79" spans="1:53" ht="18.75" x14ac:dyDescent="0.3">
      <c r="A79" s="111"/>
      <c r="B79" s="109" t="s">
        <v>263</v>
      </c>
      <c r="C79" s="109"/>
      <c r="D79" s="112"/>
      <c r="E79" s="264"/>
      <c r="F79" s="264"/>
      <c r="G79" s="229"/>
      <c r="H79" s="257"/>
      <c r="I79" s="257"/>
      <c r="J79" s="232"/>
      <c r="K79" s="257"/>
      <c r="L79" s="257"/>
      <c r="M79" s="232"/>
      <c r="N79" s="257"/>
      <c r="O79" s="257"/>
      <c r="P79" s="232"/>
      <c r="Q79" s="257"/>
      <c r="R79" s="257"/>
      <c r="S79" s="232"/>
      <c r="T79" s="266"/>
      <c r="U79" s="266"/>
      <c r="V79" s="235"/>
      <c r="W79" s="266"/>
      <c r="X79" s="266"/>
      <c r="Y79" s="235"/>
      <c r="Z79" s="266"/>
      <c r="AA79" s="266"/>
      <c r="AB79" s="266"/>
      <c r="AC79" s="266"/>
      <c r="AD79" s="235"/>
      <c r="AE79" s="266"/>
      <c r="AF79" s="266"/>
      <c r="AG79" s="266"/>
      <c r="AH79" s="235"/>
      <c r="AI79" s="266"/>
      <c r="AJ79" s="266"/>
      <c r="AK79" s="266"/>
      <c r="AL79" s="266"/>
      <c r="AM79" s="235"/>
      <c r="AN79" s="257"/>
      <c r="AO79" s="257"/>
      <c r="AP79" s="257"/>
      <c r="AQ79" s="257"/>
      <c r="AR79" s="232"/>
      <c r="AS79" s="266"/>
      <c r="AT79" s="266"/>
      <c r="AU79" s="266"/>
      <c r="AV79" s="266"/>
      <c r="AW79" s="235"/>
      <c r="AX79" s="286"/>
      <c r="AY79" s="280"/>
      <c r="AZ79" s="238"/>
    </row>
    <row r="80" spans="1:53" ht="18.75" x14ac:dyDescent="0.3">
      <c r="A80" s="111"/>
      <c r="B80" s="109"/>
      <c r="C80" s="109"/>
      <c r="D80" s="112"/>
      <c r="E80" s="264"/>
      <c r="F80" s="264"/>
      <c r="G80" s="229"/>
      <c r="H80" s="257"/>
      <c r="I80" s="257"/>
      <c r="J80" s="232"/>
      <c r="K80" s="257"/>
      <c r="L80" s="257"/>
      <c r="M80" s="232"/>
      <c r="N80" s="257"/>
      <c r="O80" s="257"/>
      <c r="P80" s="232"/>
      <c r="Q80" s="257"/>
      <c r="R80" s="257"/>
      <c r="S80" s="232"/>
      <c r="T80" s="266"/>
      <c r="U80" s="266"/>
      <c r="V80" s="235"/>
      <c r="W80" s="266"/>
      <c r="X80" s="266"/>
      <c r="Y80" s="235"/>
      <c r="Z80" s="266"/>
      <c r="AA80" s="266"/>
      <c r="AB80" s="266"/>
      <c r="AC80" s="266"/>
      <c r="AD80" s="235"/>
      <c r="AE80" s="266"/>
      <c r="AF80" s="266"/>
      <c r="AG80" s="266"/>
      <c r="AH80" s="235"/>
      <c r="AI80" s="266"/>
      <c r="AJ80" s="266"/>
      <c r="AK80" s="266"/>
      <c r="AL80" s="266"/>
      <c r="AM80" s="235"/>
      <c r="AN80" s="257"/>
      <c r="AO80" s="257"/>
      <c r="AP80" s="257"/>
      <c r="AQ80" s="257"/>
      <c r="AR80" s="232"/>
      <c r="AS80" s="266"/>
      <c r="AT80" s="266"/>
      <c r="AU80" s="266"/>
      <c r="AV80" s="266"/>
      <c r="AW80" s="235"/>
      <c r="AX80" s="286"/>
      <c r="AY80" s="280"/>
      <c r="AZ80" s="238"/>
    </row>
    <row r="81" spans="1:52" ht="18.75" x14ac:dyDescent="0.3">
      <c r="A81" s="388" t="s">
        <v>266</v>
      </c>
      <c r="B81" s="388"/>
      <c r="C81" s="388"/>
      <c r="D81" s="389"/>
      <c r="E81" s="389"/>
      <c r="F81" s="389"/>
      <c r="G81" s="389"/>
      <c r="H81" s="389"/>
      <c r="I81" s="389"/>
      <c r="J81" s="389"/>
      <c r="K81" s="389"/>
      <c r="L81" s="255"/>
      <c r="M81" s="227"/>
      <c r="N81" s="255"/>
      <c r="O81" s="255"/>
      <c r="P81" s="227"/>
      <c r="Q81" s="255"/>
      <c r="R81" s="255"/>
      <c r="S81" s="227"/>
      <c r="T81" s="255"/>
      <c r="U81" s="255"/>
      <c r="V81" s="227"/>
      <c r="W81" s="255"/>
      <c r="X81" s="255"/>
      <c r="Y81" s="227"/>
      <c r="Z81" s="255"/>
      <c r="AA81" s="255"/>
      <c r="AB81" s="255"/>
      <c r="AC81" s="255"/>
      <c r="AD81" s="227"/>
      <c r="AE81" s="255"/>
      <c r="AF81" s="255"/>
      <c r="AG81" s="255"/>
      <c r="AH81" s="227"/>
      <c r="AI81" s="255"/>
      <c r="AJ81" s="255"/>
      <c r="AK81" s="255"/>
      <c r="AL81" s="255"/>
      <c r="AM81" s="227"/>
      <c r="AN81" s="255"/>
      <c r="AO81" s="255"/>
      <c r="AP81" s="255"/>
      <c r="AQ81" s="255"/>
      <c r="AR81" s="227"/>
      <c r="AS81" s="255"/>
      <c r="AT81" s="255"/>
      <c r="AU81" s="255"/>
      <c r="AV81" s="255"/>
      <c r="AW81" s="227"/>
      <c r="AX81" s="255"/>
      <c r="AY81" s="284"/>
      <c r="AZ81" s="240"/>
    </row>
    <row r="84" spans="1:52" ht="18.75" x14ac:dyDescent="0.3">
      <c r="A84" s="110"/>
      <c r="B84" s="109"/>
      <c r="C84" s="109"/>
      <c r="D84" s="112"/>
      <c r="E84" s="264"/>
      <c r="F84" s="264"/>
      <c r="G84" s="229"/>
      <c r="H84" s="260"/>
      <c r="I84" s="258"/>
      <c r="J84" s="232"/>
      <c r="K84" s="260"/>
      <c r="L84" s="258"/>
      <c r="M84" s="232"/>
      <c r="N84" s="260"/>
      <c r="O84" s="258"/>
      <c r="P84" s="232"/>
      <c r="Q84" s="260"/>
      <c r="R84" s="258"/>
      <c r="S84" s="232"/>
      <c r="T84" s="267"/>
      <c r="U84" s="268"/>
      <c r="V84" s="235"/>
      <c r="W84" s="267"/>
      <c r="X84" s="268"/>
      <c r="Y84" s="235"/>
      <c r="Z84" s="267"/>
      <c r="AA84" s="266"/>
      <c r="AB84" s="266"/>
      <c r="AC84" s="268"/>
      <c r="AD84" s="235"/>
      <c r="AE84" s="267"/>
      <c r="AF84" s="266"/>
      <c r="AG84" s="268"/>
      <c r="AH84" s="235"/>
      <c r="AI84" s="267"/>
      <c r="AJ84" s="266"/>
      <c r="AK84" s="266"/>
      <c r="AL84" s="268"/>
      <c r="AM84" s="235"/>
      <c r="AN84" s="260"/>
      <c r="AO84" s="257"/>
      <c r="AP84" s="257"/>
      <c r="AQ84" s="258"/>
      <c r="AR84" s="232"/>
      <c r="AS84" s="267"/>
      <c r="AT84" s="266"/>
      <c r="AU84" s="266"/>
      <c r="AV84" s="268"/>
      <c r="AW84" s="235"/>
      <c r="AX84" s="287"/>
      <c r="AY84" s="281"/>
      <c r="AZ84" s="238"/>
    </row>
    <row r="85" spans="1:52" x14ac:dyDescent="0.25">
      <c r="A85" s="102"/>
      <c r="T85" s="269"/>
      <c r="U85" s="270"/>
      <c r="V85" s="236"/>
      <c r="W85" s="269"/>
      <c r="X85" s="270"/>
      <c r="Y85" s="236"/>
      <c r="Z85" s="269"/>
      <c r="AA85" s="274"/>
      <c r="AB85" s="274"/>
      <c r="AC85" s="270"/>
      <c r="AD85" s="236"/>
      <c r="AE85" s="269"/>
      <c r="AF85" s="274"/>
      <c r="AG85" s="270"/>
      <c r="AH85" s="236"/>
      <c r="AI85" s="269"/>
      <c r="AJ85" s="274"/>
      <c r="AK85" s="274"/>
      <c r="AL85" s="270"/>
      <c r="AM85" s="236"/>
      <c r="AS85" s="269"/>
      <c r="AT85" s="274"/>
      <c r="AU85" s="274"/>
      <c r="AV85" s="270"/>
      <c r="AW85" s="236"/>
      <c r="AX85" s="279"/>
      <c r="AY85" s="281"/>
      <c r="AZ85" s="238"/>
    </row>
    <row r="86" spans="1:52" x14ac:dyDescent="0.25">
      <c r="A86" s="102"/>
      <c r="T86" s="269"/>
      <c r="U86" s="270"/>
      <c r="V86" s="236"/>
      <c r="W86" s="269"/>
      <c r="X86" s="270"/>
      <c r="Y86" s="236"/>
      <c r="Z86" s="269"/>
      <c r="AA86" s="274"/>
      <c r="AB86" s="274"/>
      <c r="AC86" s="270"/>
      <c r="AD86" s="236"/>
      <c r="AE86" s="269"/>
      <c r="AF86" s="274"/>
      <c r="AG86" s="270"/>
      <c r="AH86" s="236"/>
      <c r="AI86" s="269"/>
      <c r="AJ86" s="274"/>
      <c r="AK86" s="274"/>
      <c r="AL86" s="270"/>
      <c r="AM86" s="236"/>
      <c r="AS86" s="269"/>
      <c r="AT86" s="274"/>
      <c r="AU86" s="274"/>
      <c r="AV86" s="270"/>
      <c r="AW86" s="236"/>
      <c r="AX86" s="279"/>
      <c r="AY86" s="281"/>
      <c r="AZ86" s="238"/>
    </row>
    <row r="87" spans="1:52" x14ac:dyDescent="0.25">
      <c r="A87" s="102"/>
      <c r="T87" s="269"/>
      <c r="U87" s="270"/>
      <c r="V87" s="236"/>
      <c r="W87" s="269"/>
      <c r="X87" s="270"/>
      <c r="Y87" s="236"/>
      <c r="Z87" s="269"/>
      <c r="AA87" s="274"/>
      <c r="AB87" s="274"/>
      <c r="AC87" s="270"/>
      <c r="AD87" s="236"/>
      <c r="AE87" s="269"/>
      <c r="AF87" s="274"/>
      <c r="AG87" s="270"/>
      <c r="AH87" s="236"/>
      <c r="AI87" s="269"/>
      <c r="AJ87" s="274"/>
      <c r="AK87" s="274"/>
      <c r="AL87" s="270"/>
      <c r="AM87" s="236"/>
      <c r="AS87" s="269"/>
      <c r="AT87" s="274"/>
      <c r="AU87" s="274"/>
      <c r="AV87" s="270"/>
      <c r="AW87" s="236"/>
      <c r="AX87" s="279"/>
      <c r="AY87" s="281"/>
      <c r="AZ87" s="238"/>
    </row>
    <row r="88" spans="1:52" ht="14.25" customHeight="1" x14ac:dyDescent="0.25">
      <c r="A88" s="102"/>
      <c r="T88" s="269"/>
      <c r="U88" s="270"/>
      <c r="V88" s="236"/>
      <c r="W88" s="269"/>
      <c r="X88" s="270"/>
      <c r="Y88" s="236"/>
      <c r="Z88" s="269"/>
      <c r="AA88" s="274"/>
      <c r="AB88" s="274"/>
      <c r="AC88" s="270"/>
      <c r="AD88" s="236"/>
      <c r="AE88" s="269"/>
      <c r="AF88" s="274"/>
      <c r="AG88" s="270"/>
      <c r="AH88" s="236"/>
      <c r="AI88" s="269"/>
      <c r="AJ88" s="274"/>
      <c r="AK88" s="274"/>
      <c r="AL88" s="270"/>
      <c r="AM88" s="236"/>
      <c r="AS88" s="269"/>
      <c r="AT88" s="274"/>
      <c r="AU88" s="274"/>
      <c r="AV88" s="270"/>
      <c r="AW88" s="236"/>
      <c r="AX88" s="279"/>
      <c r="AY88" s="281"/>
      <c r="AZ88" s="238"/>
    </row>
    <row r="89" spans="1:52" x14ac:dyDescent="0.25">
      <c r="A89" s="103"/>
      <c r="T89" s="269"/>
      <c r="U89" s="270"/>
      <c r="V89" s="236"/>
      <c r="W89" s="269"/>
      <c r="X89" s="270"/>
      <c r="Y89" s="236"/>
      <c r="Z89" s="269"/>
      <c r="AA89" s="274"/>
      <c r="AB89" s="274"/>
      <c r="AC89" s="270"/>
      <c r="AD89" s="236"/>
      <c r="AE89" s="269"/>
      <c r="AF89" s="274"/>
      <c r="AG89" s="270"/>
      <c r="AH89" s="236"/>
      <c r="AI89" s="269"/>
      <c r="AJ89" s="274"/>
      <c r="AK89" s="274"/>
      <c r="AL89" s="270"/>
      <c r="AM89" s="236"/>
      <c r="AS89" s="269"/>
      <c r="AT89" s="274"/>
      <c r="AU89" s="274"/>
      <c r="AV89" s="270"/>
      <c r="AW89" s="236"/>
      <c r="AX89" s="279"/>
      <c r="AY89" s="281"/>
      <c r="AZ89" s="238"/>
    </row>
    <row r="90" spans="1:52" x14ac:dyDescent="0.25">
      <c r="A90" s="102"/>
      <c r="T90" s="269"/>
      <c r="U90" s="270"/>
      <c r="V90" s="236"/>
      <c r="W90" s="269"/>
      <c r="X90" s="270"/>
      <c r="Y90" s="236"/>
      <c r="Z90" s="269"/>
      <c r="AA90" s="274"/>
      <c r="AB90" s="274"/>
      <c r="AC90" s="270"/>
      <c r="AD90" s="236"/>
      <c r="AE90" s="269"/>
      <c r="AF90" s="274"/>
      <c r="AG90" s="270"/>
      <c r="AH90" s="236"/>
      <c r="AI90" s="269"/>
      <c r="AJ90" s="274"/>
      <c r="AK90" s="274"/>
      <c r="AL90" s="270"/>
      <c r="AM90" s="236"/>
      <c r="AS90" s="269"/>
      <c r="AT90" s="274"/>
      <c r="AU90" s="274"/>
      <c r="AV90" s="270"/>
      <c r="AW90" s="236"/>
      <c r="AX90" s="279"/>
      <c r="AY90" s="281"/>
      <c r="AZ90" s="238"/>
    </row>
    <row r="91" spans="1:52" x14ac:dyDescent="0.25">
      <c r="A91" s="102"/>
      <c r="T91" s="269"/>
      <c r="U91" s="270"/>
      <c r="V91" s="236"/>
      <c r="W91" s="269"/>
      <c r="X91" s="270"/>
      <c r="Y91" s="236"/>
      <c r="Z91" s="269"/>
      <c r="AA91" s="274"/>
      <c r="AB91" s="274"/>
      <c r="AC91" s="270"/>
      <c r="AD91" s="236"/>
      <c r="AE91" s="269"/>
      <c r="AF91" s="274"/>
      <c r="AG91" s="270"/>
      <c r="AH91" s="236"/>
      <c r="AI91" s="269"/>
      <c r="AJ91" s="274"/>
      <c r="AK91" s="274"/>
      <c r="AL91" s="270"/>
      <c r="AM91" s="236"/>
      <c r="AS91" s="269"/>
      <c r="AT91" s="274"/>
      <c r="AU91" s="274"/>
      <c r="AV91" s="270"/>
      <c r="AW91" s="236"/>
      <c r="AX91" s="279"/>
      <c r="AY91" s="281"/>
      <c r="AZ91" s="238"/>
    </row>
    <row r="92" spans="1:52" x14ac:dyDescent="0.25">
      <c r="A92" s="102"/>
      <c r="T92" s="269"/>
      <c r="U92" s="270"/>
      <c r="V92" s="236"/>
      <c r="W92" s="269"/>
      <c r="X92" s="270"/>
      <c r="Y92" s="236"/>
      <c r="Z92" s="269"/>
      <c r="AA92" s="274"/>
      <c r="AB92" s="274"/>
      <c r="AC92" s="270"/>
      <c r="AD92" s="236"/>
      <c r="AE92" s="269"/>
      <c r="AF92" s="274"/>
      <c r="AG92" s="270"/>
      <c r="AH92" s="236"/>
      <c r="AI92" s="269"/>
      <c r="AJ92" s="274"/>
      <c r="AK92" s="274"/>
      <c r="AL92" s="270"/>
      <c r="AM92" s="236"/>
      <c r="AS92" s="269"/>
      <c r="AT92" s="274"/>
      <c r="AU92" s="274"/>
      <c r="AV92" s="270"/>
      <c r="AW92" s="236"/>
      <c r="AX92" s="279"/>
      <c r="AY92" s="281"/>
      <c r="AZ92" s="238"/>
    </row>
    <row r="93" spans="1:52" x14ac:dyDescent="0.25">
      <c r="A93" s="102"/>
      <c r="T93" s="269"/>
      <c r="U93" s="270"/>
      <c r="V93" s="236"/>
      <c r="W93" s="269"/>
      <c r="X93" s="270"/>
      <c r="Y93" s="236"/>
      <c r="Z93" s="269"/>
      <c r="AA93" s="274"/>
      <c r="AB93" s="274"/>
      <c r="AC93" s="270"/>
      <c r="AD93" s="236"/>
      <c r="AE93" s="269"/>
      <c r="AF93" s="274"/>
      <c r="AG93" s="270"/>
      <c r="AH93" s="236"/>
      <c r="AI93" s="269"/>
      <c r="AJ93" s="274"/>
      <c r="AK93" s="274"/>
      <c r="AL93" s="270"/>
      <c r="AM93" s="236"/>
      <c r="AS93" s="269"/>
      <c r="AT93" s="274"/>
      <c r="AU93" s="274"/>
      <c r="AV93" s="270"/>
      <c r="AW93" s="236"/>
      <c r="AX93" s="279"/>
      <c r="AY93" s="281"/>
      <c r="AZ93" s="238"/>
    </row>
    <row r="94" spans="1:52" ht="12.75" customHeight="1" x14ac:dyDescent="0.25">
      <c r="A94" s="102"/>
    </row>
    <row r="95" spans="1:52" x14ac:dyDescent="0.25">
      <c r="A95" s="103"/>
    </row>
    <row r="96" spans="1:52" x14ac:dyDescent="0.25">
      <c r="A96" s="102"/>
    </row>
    <row r="97" spans="1:53" s="101" customFormat="1" x14ac:dyDescent="0.25">
      <c r="A97" s="102"/>
      <c r="D97" s="104"/>
      <c r="E97" s="263"/>
      <c r="F97" s="263"/>
      <c r="G97" s="225"/>
      <c r="H97" s="259"/>
      <c r="I97" s="252"/>
      <c r="J97" s="230"/>
      <c r="K97" s="259"/>
      <c r="L97" s="252"/>
      <c r="M97" s="230"/>
      <c r="N97" s="259"/>
      <c r="O97" s="252"/>
      <c r="P97" s="230"/>
      <c r="Q97" s="259"/>
      <c r="R97" s="252"/>
      <c r="S97" s="230"/>
      <c r="T97" s="259"/>
      <c r="U97" s="252"/>
      <c r="V97" s="230"/>
      <c r="W97" s="259"/>
      <c r="X97" s="252"/>
      <c r="Y97" s="230"/>
      <c r="Z97" s="259"/>
      <c r="AA97" s="271"/>
      <c r="AB97" s="271"/>
      <c r="AC97" s="252"/>
      <c r="AD97" s="230"/>
      <c r="AE97" s="259"/>
      <c r="AF97" s="271"/>
      <c r="AG97" s="252"/>
      <c r="AH97" s="230"/>
      <c r="AI97" s="259"/>
      <c r="AJ97" s="271"/>
      <c r="AK97" s="271"/>
      <c r="AL97" s="252"/>
      <c r="AM97" s="230"/>
      <c r="AN97" s="259"/>
      <c r="AO97" s="271"/>
      <c r="AP97" s="271"/>
      <c r="AQ97" s="252"/>
      <c r="AR97" s="230"/>
      <c r="AS97" s="259"/>
      <c r="AT97" s="271"/>
      <c r="AU97" s="271"/>
      <c r="AV97" s="252"/>
      <c r="AW97" s="230"/>
      <c r="AX97" s="259"/>
      <c r="AY97" s="252"/>
      <c r="AZ97" s="230"/>
      <c r="BA97" s="95"/>
    </row>
    <row r="98" spans="1:53" s="101" customFormat="1" x14ac:dyDescent="0.25">
      <c r="A98" s="102"/>
      <c r="D98" s="104"/>
      <c r="E98" s="263"/>
      <c r="F98" s="263"/>
      <c r="G98" s="225"/>
      <c r="H98" s="259"/>
      <c r="I98" s="252"/>
      <c r="J98" s="230"/>
      <c r="K98" s="259"/>
      <c r="L98" s="252"/>
      <c r="M98" s="230"/>
      <c r="N98" s="259"/>
      <c r="O98" s="252"/>
      <c r="P98" s="230"/>
      <c r="Q98" s="259"/>
      <c r="R98" s="252"/>
      <c r="S98" s="230"/>
      <c r="T98" s="259"/>
      <c r="U98" s="252"/>
      <c r="V98" s="230"/>
      <c r="W98" s="259"/>
      <c r="X98" s="252"/>
      <c r="Y98" s="230"/>
      <c r="Z98" s="259"/>
      <c r="AA98" s="271"/>
      <c r="AB98" s="271"/>
      <c r="AC98" s="252"/>
      <c r="AD98" s="230"/>
      <c r="AE98" s="259"/>
      <c r="AF98" s="271"/>
      <c r="AG98" s="252"/>
      <c r="AH98" s="230"/>
      <c r="AI98" s="259"/>
      <c r="AJ98" s="271"/>
      <c r="AK98" s="271"/>
      <c r="AL98" s="252"/>
      <c r="AM98" s="230"/>
      <c r="AN98" s="259"/>
      <c r="AO98" s="271"/>
      <c r="AP98" s="271"/>
      <c r="AQ98" s="252"/>
      <c r="AR98" s="230"/>
      <c r="AS98" s="259"/>
      <c r="AT98" s="271"/>
      <c r="AU98" s="271"/>
      <c r="AV98" s="252"/>
      <c r="AW98" s="230"/>
      <c r="AX98" s="259"/>
      <c r="AY98" s="252"/>
      <c r="AZ98" s="230"/>
      <c r="BA98" s="95"/>
    </row>
    <row r="99" spans="1:53" s="101" customFormat="1" x14ac:dyDescent="0.25">
      <c r="A99" s="102"/>
      <c r="D99" s="104"/>
      <c r="E99" s="263"/>
      <c r="F99" s="263"/>
      <c r="G99" s="225"/>
      <c r="H99" s="259"/>
      <c r="I99" s="252"/>
      <c r="J99" s="230"/>
      <c r="K99" s="259"/>
      <c r="L99" s="252"/>
      <c r="M99" s="230"/>
      <c r="N99" s="259"/>
      <c r="O99" s="252"/>
      <c r="P99" s="230"/>
      <c r="Q99" s="259"/>
      <c r="R99" s="252"/>
      <c r="S99" s="230"/>
      <c r="T99" s="259"/>
      <c r="U99" s="252"/>
      <c r="V99" s="230"/>
      <c r="W99" s="259"/>
      <c r="X99" s="252"/>
      <c r="Y99" s="230"/>
      <c r="Z99" s="259"/>
      <c r="AA99" s="271"/>
      <c r="AB99" s="271"/>
      <c r="AC99" s="252"/>
      <c r="AD99" s="230"/>
      <c r="AE99" s="259"/>
      <c r="AF99" s="271"/>
      <c r="AG99" s="252"/>
      <c r="AH99" s="230"/>
      <c r="AI99" s="259"/>
      <c r="AJ99" s="271"/>
      <c r="AK99" s="271"/>
      <c r="AL99" s="252"/>
      <c r="AM99" s="230"/>
      <c r="AN99" s="259"/>
      <c r="AO99" s="271"/>
      <c r="AP99" s="271"/>
      <c r="AQ99" s="252"/>
      <c r="AR99" s="230"/>
      <c r="AS99" s="259"/>
      <c r="AT99" s="271"/>
      <c r="AU99" s="271"/>
      <c r="AV99" s="252"/>
      <c r="AW99" s="230"/>
      <c r="AX99" s="259"/>
      <c r="AY99" s="252"/>
      <c r="AZ99" s="230"/>
      <c r="BA99" s="95"/>
    </row>
    <row r="100" spans="1:53" s="101" customFormat="1" x14ac:dyDescent="0.25">
      <c r="A100" s="102"/>
      <c r="D100" s="104"/>
      <c r="E100" s="263"/>
      <c r="F100" s="263"/>
      <c r="G100" s="225"/>
      <c r="H100" s="259"/>
      <c r="I100" s="252"/>
      <c r="J100" s="230"/>
      <c r="K100" s="259"/>
      <c r="L100" s="252"/>
      <c r="M100" s="230"/>
      <c r="N100" s="259"/>
      <c r="O100" s="252"/>
      <c r="P100" s="230"/>
      <c r="Q100" s="259"/>
      <c r="R100" s="252"/>
      <c r="S100" s="230"/>
      <c r="T100" s="259"/>
      <c r="U100" s="252"/>
      <c r="V100" s="230"/>
      <c r="W100" s="259"/>
      <c r="X100" s="252"/>
      <c r="Y100" s="230"/>
      <c r="Z100" s="259"/>
      <c r="AA100" s="271"/>
      <c r="AB100" s="271"/>
      <c r="AC100" s="252"/>
      <c r="AD100" s="230"/>
      <c r="AE100" s="259"/>
      <c r="AF100" s="271"/>
      <c r="AG100" s="252"/>
      <c r="AH100" s="230"/>
      <c r="AI100" s="259"/>
      <c r="AJ100" s="271"/>
      <c r="AK100" s="271"/>
      <c r="AL100" s="252"/>
      <c r="AM100" s="230"/>
      <c r="AN100" s="259"/>
      <c r="AO100" s="271"/>
      <c r="AP100" s="271"/>
      <c r="AQ100" s="252"/>
      <c r="AR100" s="230"/>
      <c r="AS100" s="259"/>
      <c r="AT100" s="271"/>
      <c r="AU100" s="271"/>
      <c r="AV100" s="252"/>
      <c r="AW100" s="230"/>
      <c r="AX100" s="259"/>
      <c r="AY100" s="252"/>
      <c r="AZ100" s="230"/>
      <c r="BA100" s="95"/>
    </row>
    <row r="106" spans="1:53" s="101" customFormat="1" ht="49.5" customHeight="1" x14ac:dyDescent="0.25">
      <c r="D106" s="104"/>
      <c r="E106" s="263"/>
      <c r="F106" s="263"/>
      <c r="G106" s="225"/>
      <c r="H106" s="259"/>
      <c r="I106" s="252"/>
      <c r="J106" s="230"/>
      <c r="K106" s="259"/>
      <c r="L106" s="252"/>
      <c r="M106" s="230"/>
      <c r="N106" s="259"/>
      <c r="O106" s="252"/>
      <c r="P106" s="230"/>
      <c r="Q106" s="259"/>
      <c r="R106" s="252"/>
      <c r="S106" s="230"/>
      <c r="T106" s="259"/>
      <c r="U106" s="252"/>
      <c r="V106" s="230"/>
      <c r="W106" s="259"/>
      <c r="X106" s="252"/>
      <c r="Y106" s="230"/>
      <c r="Z106" s="259"/>
      <c r="AA106" s="271"/>
      <c r="AB106" s="271"/>
      <c r="AC106" s="252"/>
      <c r="AD106" s="230"/>
      <c r="AE106" s="259"/>
      <c r="AF106" s="271"/>
      <c r="AG106" s="252"/>
      <c r="AH106" s="230"/>
      <c r="AI106" s="259"/>
      <c r="AJ106" s="271"/>
      <c r="AK106" s="271"/>
      <c r="AL106" s="252"/>
      <c r="AM106" s="230"/>
      <c r="AN106" s="259"/>
      <c r="AO106" s="271"/>
      <c r="AP106" s="271"/>
      <c r="AQ106" s="252"/>
      <c r="AR106" s="230"/>
      <c r="AS106" s="259"/>
      <c r="AT106" s="271"/>
      <c r="AU106" s="271"/>
      <c r="AV106" s="252"/>
      <c r="AW106" s="230"/>
      <c r="AX106" s="259"/>
      <c r="AY106" s="252"/>
      <c r="AZ106" s="230"/>
      <c r="BA106" s="95"/>
    </row>
  </sheetData>
  <mergeCells count="84">
    <mergeCell ref="A59:C61"/>
    <mergeCell ref="B52:B54"/>
    <mergeCell ref="C52:C54"/>
    <mergeCell ref="A52:A54"/>
    <mergeCell ref="C43:C45"/>
    <mergeCell ref="A46:A48"/>
    <mergeCell ref="B46:B48"/>
    <mergeCell ref="C46:C48"/>
    <mergeCell ref="A49:A51"/>
    <mergeCell ref="B49:B51"/>
    <mergeCell ref="C49:C51"/>
    <mergeCell ref="W7:Y7"/>
    <mergeCell ref="A23:C25"/>
    <mergeCell ref="A72:BA72"/>
    <mergeCell ref="A55:A57"/>
    <mergeCell ref="B55:B57"/>
    <mergeCell ref="C55:C57"/>
    <mergeCell ref="BA55:BA57"/>
    <mergeCell ref="BA30:BA32"/>
    <mergeCell ref="BA10:BA12"/>
    <mergeCell ref="A13:C15"/>
    <mergeCell ref="BA13:BA25"/>
    <mergeCell ref="Z7:AD7"/>
    <mergeCell ref="AE7:AH7"/>
    <mergeCell ref="AI7:AM7"/>
    <mergeCell ref="AN7:AR7"/>
    <mergeCell ref="AS7:AW7"/>
    <mergeCell ref="A2:BA2"/>
    <mergeCell ref="A3:BA3"/>
    <mergeCell ref="A4:BA4"/>
    <mergeCell ref="A5:AN5"/>
    <mergeCell ref="A6:A8"/>
    <mergeCell ref="B6:B8"/>
    <mergeCell ref="C6:C8"/>
    <mergeCell ref="D6:D8"/>
    <mergeCell ref="E6:G6"/>
    <mergeCell ref="H6:AZ6"/>
    <mergeCell ref="AX7:AZ7"/>
    <mergeCell ref="BA6:BA8"/>
    <mergeCell ref="E7:E8"/>
    <mergeCell ref="F7:F8"/>
    <mergeCell ref="G7:G8"/>
    <mergeCell ref="H7:J7"/>
    <mergeCell ref="T7:V7"/>
    <mergeCell ref="A16:C16"/>
    <mergeCell ref="A17:C19"/>
    <mergeCell ref="A20:C22"/>
    <mergeCell ref="A10:C12"/>
    <mergeCell ref="K7:M7"/>
    <mergeCell ref="N7:P7"/>
    <mergeCell ref="Q7:S7"/>
    <mergeCell ref="A33:A35"/>
    <mergeCell ref="B33:B35"/>
    <mergeCell ref="C33:C35"/>
    <mergeCell ref="BA33:BA35"/>
    <mergeCell ref="A26:BA26"/>
    <mergeCell ref="A27:A29"/>
    <mergeCell ref="B27:B29"/>
    <mergeCell ref="C27:C29"/>
    <mergeCell ref="BA27:BA29"/>
    <mergeCell ref="A30:A32"/>
    <mergeCell ref="B30:B32"/>
    <mergeCell ref="C30:C32"/>
    <mergeCell ref="A36:BA36"/>
    <mergeCell ref="A37:A39"/>
    <mergeCell ref="B37:B39"/>
    <mergeCell ref="C37:C39"/>
    <mergeCell ref="BA37:BA39"/>
    <mergeCell ref="BA40:BA42"/>
    <mergeCell ref="A81:K81"/>
    <mergeCell ref="A71:BA71"/>
    <mergeCell ref="A74:AX74"/>
    <mergeCell ref="A58:BA58"/>
    <mergeCell ref="A62:C64"/>
    <mergeCell ref="BA62:BA64"/>
    <mergeCell ref="A65:C67"/>
    <mergeCell ref="A68:C70"/>
    <mergeCell ref="BA68:BA70"/>
    <mergeCell ref="BA65:BA67"/>
    <mergeCell ref="A40:A42"/>
    <mergeCell ref="B40:B42"/>
    <mergeCell ref="C40:C42"/>
    <mergeCell ref="A43:A45"/>
    <mergeCell ref="B43:B45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66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"/>
  <sheetViews>
    <sheetView topLeftCell="A4" zoomScale="71" zoomScaleNormal="71" workbookViewId="0">
      <selection activeCell="L16" sqref="L16"/>
    </sheetView>
  </sheetViews>
  <sheetFormatPr defaultColWidth="9.140625" defaultRowHeight="15" x14ac:dyDescent="0.25"/>
  <cols>
    <col min="1" max="1" width="4" style="311" customWidth="1"/>
    <col min="2" max="2" width="36" style="312" customWidth="1"/>
    <col min="3" max="3" width="14.85546875" style="312" customWidth="1"/>
    <col min="4" max="4" width="7.28515625" style="312" customWidth="1"/>
    <col min="5" max="5" width="8" style="312" customWidth="1"/>
    <col min="6" max="6" width="9.28515625" style="312" customWidth="1"/>
    <col min="7" max="7" width="8.140625" style="312" customWidth="1"/>
    <col min="8" max="8" width="8.28515625" style="312" customWidth="1"/>
    <col min="9" max="9" width="9.140625" style="312" customWidth="1"/>
    <col min="10" max="10" width="7.28515625" style="312" customWidth="1"/>
    <col min="11" max="11" width="8.42578125" style="312" customWidth="1"/>
    <col min="12" max="12" width="8.85546875" style="312" customWidth="1"/>
    <col min="13" max="13" width="9.5703125" style="312" customWidth="1"/>
    <col min="14" max="14" width="8.42578125" style="312" customWidth="1"/>
    <col min="15" max="15" width="5" style="312" customWidth="1"/>
    <col min="16" max="16" width="7.28515625" style="312" customWidth="1"/>
    <col min="17" max="17" width="5.28515625" style="312" customWidth="1"/>
    <col min="18" max="18" width="7" style="312" customWidth="1"/>
    <col min="19" max="19" width="14.85546875" style="312" customWidth="1"/>
    <col min="20" max="16384" width="9.140625" style="312"/>
  </cols>
  <sheetData>
    <row r="1" spans="1:20" x14ac:dyDescent="0.25">
      <c r="M1" s="485" t="s">
        <v>293</v>
      </c>
      <c r="N1" s="485"/>
      <c r="O1" s="485"/>
    </row>
    <row r="2" spans="1:20" s="313" customFormat="1" ht="15.75" customHeight="1" x14ac:dyDescent="0.25">
      <c r="A2" s="486" t="s">
        <v>295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304"/>
      <c r="R2" s="304"/>
    </row>
    <row r="3" spans="1:20" s="313" customFormat="1" ht="15.75" customHeight="1" x14ac:dyDescent="0.25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</row>
    <row r="4" spans="1:20" s="315" customFormat="1" ht="13.5" thickBot="1" x14ac:dyDescent="0.3">
      <c r="A4" s="314"/>
    </row>
    <row r="5" spans="1:20" s="315" customFormat="1" ht="12.75" customHeight="1" x14ac:dyDescent="0.25">
      <c r="A5" s="487" t="s">
        <v>0</v>
      </c>
      <c r="B5" s="489" t="s">
        <v>292</v>
      </c>
      <c r="C5" s="489" t="s">
        <v>265</v>
      </c>
      <c r="D5" s="489" t="s">
        <v>330</v>
      </c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489"/>
      <c r="R5" s="489"/>
      <c r="S5" s="490" t="s">
        <v>291</v>
      </c>
    </row>
    <row r="6" spans="1:20" s="315" customFormat="1" ht="66.75" customHeight="1" x14ac:dyDescent="0.25">
      <c r="A6" s="488"/>
      <c r="B6" s="489"/>
      <c r="C6" s="489"/>
      <c r="D6" s="489"/>
      <c r="E6" s="489"/>
      <c r="F6" s="489"/>
      <c r="G6" s="489" t="s">
        <v>23</v>
      </c>
      <c r="H6" s="489"/>
      <c r="I6" s="489"/>
      <c r="J6" s="489" t="s">
        <v>331</v>
      </c>
      <c r="K6" s="489"/>
      <c r="L6" s="489"/>
      <c r="M6" s="489" t="s">
        <v>332</v>
      </c>
      <c r="N6" s="489"/>
      <c r="O6" s="489"/>
      <c r="P6" s="489" t="s">
        <v>333</v>
      </c>
      <c r="Q6" s="489"/>
      <c r="R6" s="489"/>
      <c r="S6" s="491"/>
    </row>
    <row r="7" spans="1:20" s="316" customFormat="1" ht="13.5" thickBot="1" x14ac:dyDescent="0.3">
      <c r="A7" s="129"/>
      <c r="B7" s="326"/>
      <c r="C7" s="326"/>
      <c r="D7" s="305" t="s">
        <v>20</v>
      </c>
      <c r="E7" s="305" t="s">
        <v>21</v>
      </c>
      <c r="F7" s="305" t="s">
        <v>19</v>
      </c>
      <c r="G7" s="305" t="s">
        <v>20</v>
      </c>
      <c r="H7" s="305" t="s">
        <v>21</v>
      </c>
      <c r="I7" s="305" t="s">
        <v>19</v>
      </c>
      <c r="J7" s="305" t="s">
        <v>20</v>
      </c>
      <c r="K7" s="305" t="s">
        <v>21</v>
      </c>
      <c r="L7" s="305" t="s">
        <v>19</v>
      </c>
      <c r="M7" s="305" t="s">
        <v>20</v>
      </c>
      <c r="N7" s="305" t="s">
        <v>21</v>
      </c>
      <c r="O7" s="305" t="s">
        <v>19</v>
      </c>
      <c r="P7" s="305" t="s">
        <v>20</v>
      </c>
      <c r="Q7" s="305" t="s">
        <v>21</v>
      </c>
      <c r="R7" s="305" t="s">
        <v>19</v>
      </c>
      <c r="S7" s="491"/>
    </row>
    <row r="8" spans="1:20" s="315" customFormat="1" ht="51" x14ac:dyDescent="0.25">
      <c r="A8" s="130">
        <v>1</v>
      </c>
      <c r="B8" s="132" t="s">
        <v>312</v>
      </c>
      <c r="C8" s="327">
        <v>12900</v>
      </c>
      <c r="D8" s="328">
        <f>SUM(G8+J8+M8+P8)</f>
        <v>13500</v>
      </c>
      <c r="E8" s="328">
        <f>SUM(H8+K8+N8+Q8)</f>
        <v>10125</v>
      </c>
      <c r="F8" s="329">
        <f>SUM(E8/D8*100)</f>
        <v>75</v>
      </c>
      <c r="G8" s="133">
        <v>3375</v>
      </c>
      <c r="H8" s="133">
        <v>3375</v>
      </c>
      <c r="I8" s="329">
        <f>SUM(H8/G8*100)</f>
        <v>100</v>
      </c>
      <c r="J8" s="133">
        <v>3375</v>
      </c>
      <c r="K8" s="133">
        <v>3375</v>
      </c>
      <c r="L8" s="329">
        <f>SUM(K8/J8*100)</f>
        <v>100</v>
      </c>
      <c r="M8" s="133">
        <v>3375</v>
      </c>
      <c r="N8" s="133">
        <v>3375</v>
      </c>
      <c r="O8" s="329">
        <f>SUM(N8/M8*100)</f>
        <v>100</v>
      </c>
      <c r="P8" s="133">
        <v>3375</v>
      </c>
      <c r="Q8" s="133"/>
      <c r="R8" s="329">
        <f>SUM(Q8/P8*100)</f>
        <v>0</v>
      </c>
      <c r="S8" s="317"/>
    </row>
    <row r="9" spans="1:20" s="315" customFormat="1" ht="51" x14ac:dyDescent="0.25">
      <c r="A9" s="131">
        <v>2</v>
      </c>
      <c r="B9" s="132" t="s">
        <v>313</v>
      </c>
      <c r="C9" s="327">
        <v>12900</v>
      </c>
      <c r="D9" s="328">
        <f t="shared" ref="D9:D12" si="0">SUM(G9+J9+M9+P9)</f>
        <v>14000</v>
      </c>
      <c r="E9" s="328">
        <f t="shared" ref="E9:E12" si="1">SUM(H9+K9+N9+Q9)</f>
        <v>10500</v>
      </c>
      <c r="F9" s="329">
        <f t="shared" ref="F9:F13" si="2">SUM(E9/D9*100)</f>
        <v>75</v>
      </c>
      <c r="G9" s="133">
        <v>3500</v>
      </c>
      <c r="H9" s="133">
        <v>3500</v>
      </c>
      <c r="I9" s="329">
        <f t="shared" ref="I9:I13" si="3">SUM(H9/G9*100)</f>
        <v>100</v>
      </c>
      <c r="J9" s="133">
        <v>3500</v>
      </c>
      <c r="K9" s="133">
        <v>3500</v>
      </c>
      <c r="L9" s="329">
        <f t="shared" ref="L9:L13" si="4">SUM(K9/J9*100)</f>
        <v>100</v>
      </c>
      <c r="M9" s="133">
        <v>3500</v>
      </c>
      <c r="N9" s="133">
        <v>3500</v>
      </c>
      <c r="O9" s="329">
        <f t="shared" ref="O9:O13" si="5">SUM(N9/M9*100)</f>
        <v>100</v>
      </c>
      <c r="P9" s="133">
        <v>3500</v>
      </c>
      <c r="Q9" s="133"/>
      <c r="R9" s="329">
        <f t="shared" ref="R9:R13" si="6">SUM(Q9/P9*100)</f>
        <v>0</v>
      </c>
      <c r="S9" s="317"/>
    </row>
    <row r="10" spans="1:20" s="315" customFormat="1" ht="51" x14ac:dyDescent="0.25">
      <c r="A10" s="131">
        <v>3</v>
      </c>
      <c r="B10" s="132" t="s">
        <v>314</v>
      </c>
      <c r="C10" s="327">
        <v>66.400000000000006</v>
      </c>
      <c r="D10" s="330">
        <f t="shared" si="0"/>
        <v>78.5</v>
      </c>
      <c r="E10" s="328">
        <f t="shared" si="1"/>
        <v>0</v>
      </c>
      <c r="F10" s="329">
        <f t="shared" si="2"/>
        <v>0</v>
      </c>
      <c r="G10" s="133"/>
      <c r="H10" s="133"/>
      <c r="I10" s="329" t="e">
        <f t="shared" si="3"/>
        <v>#DIV/0!</v>
      </c>
      <c r="J10" s="133"/>
      <c r="K10" s="133"/>
      <c r="L10" s="329" t="e">
        <f t="shared" si="4"/>
        <v>#DIV/0!</v>
      </c>
      <c r="M10" s="133"/>
      <c r="N10" s="133"/>
      <c r="O10" s="329" t="e">
        <f t="shared" si="5"/>
        <v>#DIV/0!</v>
      </c>
      <c r="P10" s="327">
        <v>78.5</v>
      </c>
      <c r="Q10" s="133"/>
      <c r="R10" s="329">
        <f t="shared" si="6"/>
        <v>0</v>
      </c>
      <c r="S10" s="317"/>
    </row>
    <row r="11" spans="1:20" s="315" customFormat="1" ht="38.25" x14ac:dyDescent="0.25">
      <c r="A11" s="131">
        <v>4</v>
      </c>
      <c r="B11" s="132" t="s">
        <v>315</v>
      </c>
      <c r="C11" s="327">
        <v>0</v>
      </c>
      <c r="D11" s="328">
        <f t="shared" si="0"/>
        <v>0</v>
      </c>
      <c r="E11" s="328">
        <f t="shared" si="1"/>
        <v>0</v>
      </c>
      <c r="F11" s="329" t="e">
        <f t="shared" si="2"/>
        <v>#DIV/0!</v>
      </c>
      <c r="G11" s="133">
        <v>0</v>
      </c>
      <c r="H11" s="133"/>
      <c r="I11" s="329" t="e">
        <f t="shared" si="3"/>
        <v>#DIV/0!</v>
      </c>
      <c r="J11" s="133">
        <v>0</v>
      </c>
      <c r="K11" s="133"/>
      <c r="L11" s="329" t="e">
        <f t="shared" si="4"/>
        <v>#DIV/0!</v>
      </c>
      <c r="M11" s="133">
        <v>0</v>
      </c>
      <c r="N11" s="133"/>
      <c r="O11" s="329" t="e">
        <f t="shared" si="5"/>
        <v>#DIV/0!</v>
      </c>
      <c r="P11" s="327">
        <v>0</v>
      </c>
      <c r="Q11" s="133"/>
      <c r="R11" s="329" t="e">
        <f t="shared" si="6"/>
        <v>#DIV/0!</v>
      </c>
      <c r="S11" s="317"/>
    </row>
    <row r="12" spans="1:20" s="315" customFormat="1" ht="51" x14ac:dyDescent="0.25">
      <c r="A12" s="131">
        <v>5</v>
      </c>
      <c r="B12" s="132" t="s">
        <v>316</v>
      </c>
      <c r="C12" s="327">
        <v>62.3</v>
      </c>
      <c r="D12" s="330">
        <f t="shared" si="0"/>
        <v>63.4</v>
      </c>
      <c r="E12" s="328">
        <f t="shared" si="1"/>
        <v>0</v>
      </c>
      <c r="F12" s="329">
        <f t="shared" si="2"/>
        <v>0</v>
      </c>
      <c r="G12" s="133"/>
      <c r="H12" s="133"/>
      <c r="I12" s="329" t="e">
        <f t="shared" si="3"/>
        <v>#DIV/0!</v>
      </c>
      <c r="J12" s="133"/>
      <c r="K12" s="133"/>
      <c r="L12" s="329" t="e">
        <f t="shared" si="4"/>
        <v>#DIV/0!</v>
      </c>
      <c r="M12" s="133"/>
      <c r="N12" s="133"/>
      <c r="O12" s="329" t="e">
        <f t="shared" si="5"/>
        <v>#DIV/0!</v>
      </c>
      <c r="P12" s="327">
        <v>63.4</v>
      </c>
      <c r="Q12" s="133"/>
      <c r="R12" s="329">
        <f t="shared" si="6"/>
        <v>0</v>
      </c>
      <c r="S12" s="317"/>
    </row>
    <row r="13" spans="1:20" s="315" customFormat="1" ht="51" x14ac:dyDescent="0.25">
      <c r="A13" s="131">
        <v>6</v>
      </c>
      <c r="B13" s="132" t="s">
        <v>317</v>
      </c>
      <c r="C13" s="327">
        <v>50</v>
      </c>
      <c r="D13" s="328">
        <f>SUM(P13)</f>
        <v>60</v>
      </c>
      <c r="E13" s="328">
        <v>60</v>
      </c>
      <c r="F13" s="329">
        <f t="shared" si="2"/>
        <v>100</v>
      </c>
      <c r="G13" s="133">
        <v>57</v>
      </c>
      <c r="H13" s="133">
        <v>60</v>
      </c>
      <c r="I13" s="329">
        <f t="shared" si="3"/>
        <v>105.26315789473684</v>
      </c>
      <c r="J13" s="133">
        <v>59</v>
      </c>
      <c r="K13" s="133">
        <v>60</v>
      </c>
      <c r="L13" s="329">
        <f t="shared" si="4"/>
        <v>101.69491525423729</v>
      </c>
      <c r="M13" s="133">
        <v>60</v>
      </c>
      <c r="N13" s="133">
        <v>60</v>
      </c>
      <c r="O13" s="329">
        <f t="shared" si="5"/>
        <v>100</v>
      </c>
      <c r="P13" s="327">
        <v>60</v>
      </c>
      <c r="Q13" s="133"/>
      <c r="R13" s="329">
        <f t="shared" si="6"/>
        <v>0</v>
      </c>
      <c r="S13" s="317"/>
    </row>
    <row r="14" spans="1:20" s="136" customFormat="1" ht="12.75" x14ac:dyDescent="0.25">
      <c r="A14" s="134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</row>
    <row r="15" spans="1:20" s="136" customFormat="1" ht="12.75" x14ac:dyDescent="0.25">
      <c r="A15" s="134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</row>
    <row r="16" spans="1:20" s="138" customFormat="1" ht="70.900000000000006" customHeight="1" x14ac:dyDescent="0.25">
      <c r="A16" s="492" t="s">
        <v>277</v>
      </c>
      <c r="B16" s="493"/>
      <c r="C16" s="493"/>
      <c r="D16" s="495" t="s">
        <v>335</v>
      </c>
      <c r="E16" s="495"/>
      <c r="F16" s="496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</row>
    <row r="17" spans="1:46" s="138" customFormat="1" ht="15.75" x14ac:dyDescent="0.25">
      <c r="A17" s="139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</row>
    <row r="18" spans="1:46" s="138" customFormat="1" ht="15.75" x14ac:dyDescent="0.25">
      <c r="A18" s="139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</row>
    <row r="19" spans="1:46" s="319" customFormat="1" ht="33" customHeight="1" x14ac:dyDescent="0.25">
      <c r="A19" s="494" t="s">
        <v>338</v>
      </c>
      <c r="B19" s="494"/>
      <c r="C19" s="494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</row>
    <row r="20" spans="1:46" s="319" customFormat="1" ht="15.75" x14ac:dyDescent="0.25">
      <c r="A20" s="320"/>
      <c r="B20" s="321"/>
      <c r="C20" s="321"/>
      <c r="D20" s="322"/>
      <c r="E20" s="322"/>
      <c r="F20" s="322"/>
      <c r="G20" s="323"/>
      <c r="H20" s="323"/>
      <c r="I20" s="323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1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1"/>
      <c r="AL20" s="321"/>
      <c r="AM20" s="321"/>
      <c r="AN20" s="324"/>
      <c r="AO20" s="324"/>
      <c r="AP20" s="324"/>
    </row>
    <row r="21" spans="1:46" s="315" customFormat="1" ht="12.75" x14ac:dyDescent="0.25">
      <c r="A21" s="325"/>
    </row>
  </sheetData>
  <mergeCells count="15">
    <mergeCell ref="S5:S7"/>
    <mergeCell ref="A16:C16"/>
    <mergeCell ref="A19:C19"/>
    <mergeCell ref="M6:O6"/>
    <mergeCell ref="G6:I6"/>
    <mergeCell ref="J6:L6"/>
    <mergeCell ref="D16:F16"/>
    <mergeCell ref="M1:O1"/>
    <mergeCell ref="A2:P2"/>
    <mergeCell ref="A5:A6"/>
    <mergeCell ref="B5:B6"/>
    <mergeCell ref="C5:C6"/>
    <mergeCell ref="D5:F6"/>
    <mergeCell ref="G5:R5"/>
    <mergeCell ref="P6:R6"/>
  </mergeCells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zoomScale="95" zoomScaleNormal="95" workbookViewId="0">
      <selection activeCell="C3" sqref="C3"/>
    </sheetView>
  </sheetViews>
  <sheetFormatPr defaultRowHeight="15" x14ac:dyDescent="0.25"/>
  <cols>
    <col min="1" max="1" width="4.28515625" style="147" customWidth="1"/>
    <col min="2" max="2" width="36.85546875" style="147" customWidth="1"/>
    <col min="3" max="3" width="98.28515625" style="147" customWidth="1"/>
    <col min="4" max="256" width="8.85546875" style="147"/>
    <col min="257" max="257" width="4.28515625" style="147" customWidth="1"/>
    <col min="258" max="258" width="35.7109375" style="147" customWidth="1"/>
    <col min="259" max="259" width="40.5703125" style="147" customWidth="1"/>
    <col min="260" max="512" width="8.85546875" style="147"/>
    <col min="513" max="513" width="4.28515625" style="147" customWidth="1"/>
    <col min="514" max="514" width="35.7109375" style="147" customWidth="1"/>
    <col min="515" max="515" width="40.5703125" style="147" customWidth="1"/>
    <col min="516" max="768" width="8.85546875" style="147"/>
    <col min="769" max="769" width="4.28515625" style="147" customWidth="1"/>
    <col min="770" max="770" width="35.7109375" style="147" customWidth="1"/>
    <col min="771" max="771" width="40.5703125" style="147" customWidth="1"/>
    <col min="772" max="1024" width="8.85546875" style="147"/>
    <col min="1025" max="1025" width="4.28515625" style="147" customWidth="1"/>
    <col min="1026" max="1026" width="35.7109375" style="147" customWidth="1"/>
    <col min="1027" max="1027" width="40.5703125" style="147" customWidth="1"/>
    <col min="1028" max="1280" width="8.85546875" style="147"/>
    <col min="1281" max="1281" width="4.28515625" style="147" customWidth="1"/>
    <col min="1282" max="1282" width="35.7109375" style="147" customWidth="1"/>
    <col min="1283" max="1283" width="40.5703125" style="147" customWidth="1"/>
    <col min="1284" max="1536" width="8.85546875" style="147"/>
    <col min="1537" max="1537" width="4.28515625" style="147" customWidth="1"/>
    <col min="1538" max="1538" width="35.7109375" style="147" customWidth="1"/>
    <col min="1539" max="1539" width="40.5703125" style="147" customWidth="1"/>
    <col min="1540" max="1792" width="8.85546875" style="147"/>
    <col min="1793" max="1793" width="4.28515625" style="147" customWidth="1"/>
    <col min="1794" max="1794" width="35.7109375" style="147" customWidth="1"/>
    <col min="1795" max="1795" width="40.5703125" style="147" customWidth="1"/>
    <col min="1796" max="2048" width="8.85546875" style="147"/>
    <col min="2049" max="2049" width="4.28515625" style="147" customWidth="1"/>
    <col min="2050" max="2050" width="35.7109375" style="147" customWidth="1"/>
    <col min="2051" max="2051" width="40.5703125" style="147" customWidth="1"/>
    <col min="2052" max="2304" width="8.85546875" style="147"/>
    <col min="2305" max="2305" width="4.28515625" style="147" customWidth="1"/>
    <col min="2306" max="2306" width="35.7109375" style="147" customWidth="1"/>
    <col min="2307" max="2307" width="40.5703125" style="147" customWidth="1"/>
    <col min="2308" max="2560" width="8.85546875" style="147"/>
    <col min="2561" max="2561" width="4.28515625" style="147" customWidth="1"/>
    <col min="2562" max="2562" width="35.7109375" style="147" customWidth="1"/>
    <col min="2563" max="2563" width="40.5703125" style="147" customWidth="1"/>
    <col min="2564" max="2816" width="8.85546875" style="147"/>
    <col min="2817" max="2817" width="4.28515625" style="147" customWidth="1"/>
    <col min="2818" max="2818" width="35.7109375" style="147" customWidth="1"/>
    <col min="2819" max="2819" width="40.5703125" style="147" customWidth="1"/>
    <col min="2820" max="3072" width="8.85546875" style="147"/>
    <col min="3073" max="3073" width="4.28515625" style="147" customWidth="1"/>
    <col min="3074" max="3074" width="35.7109375" style="147" customWidth="1"/>
    <col min="3075" max="3075" width="40.5703125" style="147" customWidth="1"/>
    <col min="3076" max="3328" width="8.85546875" style="147"/>
    <col min="3329" max="3329" width="4.28515625" style="147" customWidth="1"/>
    <col min="3330" max="3330" width="35.7109375" style="147" customWidth="1"/>
    <col min="3331" max="3331" width="40.5703125" style="147" customWidth="1"/>
    <col min="3332" max="3584" width="8.85546875" style="147"/>
    <col min="3585" max="3585" width="4.28515625" style="147" customWidth="1"/>
    <col min="3586" max="3586" width="35.7109375" style="147" customWidth="1"/>
    <col min="3587" max="3587" width="40.5703125" style="147" customWidth="1"/>
    <col min="3588" max="3840" width="8.85546875" style="147"/>
    <col min="3841" max="3841" width="4.28515625" style="147" customWidth="1"/>
    <col min="3842" max="3842" width="35.7109375" style="147" customWidth="1"/>
    <col min="3843" max="3843" width="40.5703125" style="147" customWidth="1"/>
    <col min="3844" max="4096" width="8.85546875" style="147"/>
    <col min="4097" max="4097" width="4.28515625" style="147" customWidth="1"/>
    <col min="4098" max="4098" width="35.7109375" style="147" customWidth="1"/>
    <col min="4099" max="4099" width="40.5703125" style="147" customWidth="1"/>
    <col min="4100" max="4352" width="8.85546875" style="147"/>
    <col min="4353" max="4353" width="4.28515625" style="147" customWidth="1"/>
    <col min="4354" max="4354" width="35.7109375" style="147" customWidth="1"/>
    <col min="4355" max="4355" width="40.5703125" style="147" customWidth="1"/>
    <col min="4356" max="4608" width="8.85546875" style="147"/>
    <col min="4609" max="4609" width="4.28515625" style="147" customWidth="1"/>
    <col min="4610" max="4610" width="35.7109375" style="147" customWidth="1"/>
    <col min="4611" max="4611" width="40.5703125" style="147" customWidth="1"/>
    <col min="4612" max="4864" width="8.85546875" style="147"/>
    <col min="4865" max="4865" width="4.28515625" style="147" customWidth="1"/>
    <col min="4866" max="4866" width="35.7109375" style="147" customWidth="1"/>
    <col min="4867" max="4867" width="40.5703125" style="147" customWidth="1"/>
    <col min="4868" max="5120" width="8.85546875" style="147"/>
    <col min="5121" max="5121" width="4.28515625" style="147" customWidth="1"/>
    <col min="5122" max="5122" width="35.7109375" style="147" customWidth="1"/>
    <col min="5123" max="5123" width="40.5703125" style="147" customWidth="1"/>
    <col min="5124" max="5376" width="8.85546875" style="147"/>
    <col min="5377" max="5377" width="4.28515625" style="147" customWidth="1"/>
    <col min="5378" max="5378" width="35.7109375" style="147" customWidth="1"/>
    <col min="5379" max="5379" width="40.5703125" style="147" customWidth="1"/>
    <col min="5380" max="5632" width="8.85546875" style="147"/>
    <col min="5633" max="5633" width="4.28515625" style="147" customWidth="1"/>
    <col min="5634" max="5634" width="35.7109375" style="147" customWidth="1"/>
    <col min="5635" max="5635" width="40.5703125" style="147" customWidth="1"/>
    <col min="5636" max="5888" width="8.85546875" style="147"/>
    <col min="5889" max="5889" width="4.28515625" style="147" customWidth="1"/>
    <col min="5890" max="5890" width="35.7109375" style="147" customWidth="1"/>
    <col min="5891" max="5891" width="40.5703125" style="147" customWidth="1"/>
    <col min="5892" max="6144" width="8.85546875" style="147"/>
    <col min="6145" max="6145" width="4.28515625" style="147" customWidth="1"/>
    <col min="6146" max="6146" width="35.7109375" style="147" customWidth="1"/>
    <col min="6147" max="6147" width="40.5703125" style="147" customWidth="1"/>
    <col min="6148" max="6400" width="8.85546875" style="147"/>
    <col min="6401" max="6401" width="4.28515625" style="147" customWidth="1"/>
    <col min="6402" max="6402" width="35.7109375" style="147" customWidth="1"/>
    <col min="6403" max="6403" width="40.5703125" style="147" customWidth="1"/>
    <col min="6404" max="6656" width="8.85546875" style="147"/>
    <col min="6657" max="6657" width="4.28515625" style="147" customWidth="1"/>
    <col min="6658" max="6658" width="35.7109375" style="147" customWidth="1"/>
    <col min="6659" max="6659" width="40.5703125" style="147" customWidth="1"/>
    <col min="6660" max="6912" width="8.85546875" style="147"/>
    <col min="6913" max="6913" width="4.28515625" style="147" customWidth="1"/>
    <col min="6914" max="6914" width="35.7109375" style="147" customWidth="1"/>
    <col min="6915" max="6915" width="40.5703125" style="147" customWidth="1"/>
    <col min="6916" max="7168" width="8.85546875" style="147"/>
    <col min="7169" max="7169" width="4.28515625" style="147" customWidth="1"/>
    <col min="7170" max="7170" width="35.7109375" style="147" customWidth="1"/>
    <col min="7171" max="7171" width="40.5703125" style="147" customWidth="1"/>
    <col min="7172" max="7424" width="8.85546875" style="147"/>
    <col min="7425" max="7425" width="4.28515625" style="147" customWidth="1"/>
    <col min="7426" max="7426" width="35.7109375" style="147" customWidth="1"/>
    <col min="7427" max="7427" width="40.5703125" style="147" customWidth="1"/>
    <col min="7428" max="7680" width="8.85546875" style="147"/>
    <col min="7681" max="7681" width="4.28515625" style="147" customWidth="1"/>
    <col min="7682" max="7682" width="35.7109375" style="147" customWidth="1"/>
    <col min="7683" max="7683" width="40.5703125" style="147" customWidth="1"/>
    <col min="7684" max="7936" width="8.85546875" style="147"/>
    <col min="7937" max="7937" width="4.28515625" style="147" customWidth="1"/>
    <col min="7938" max="7938" width="35.7109375" style="147" customWidth="1"/>
    <col min="7939" max="7939" width="40.5703125" style="147" customWidth="1"/>
    <col min="7940" max="8192" width="8.85546875" style="147"/>
    <col min="8193" max="8193" width="4.28515625" style="147" customWidth="1"/>
    <col min="8194" max="8194" width="35.7109375" style="147" customWidth="1"/>
    <col min="8195" max="8195" width="40.5703125" style="147" customWidth="1"/>
    <col min="8196" max="8448" width="8.85546875" style="147"/>
    <col min="8449" max="8449" width="4.28515625" style="147" customWidth="1"/>
    <col min="8450" max="8450" width="35.7109375" style="147" customWidth="1"/>
    <col min="8451" max="8451" width="40.5703125" style="147" customWidth="1"/>
    <col min="8452" max="8704" width="8.85546875" style="147"/>
    <col min="8705" max="8705" width="4.28515625" style="147" customWidth="1"/>
    <col min="8706" max="8706" width="35.7109375" style="147" customWidth="1"/>
    <col min="8707" max="8707" width="40.5703125" style="147" customWidth="1"/>
    <col min="8708" max="8960" width="8.85546875" style="147"/>
    <col min="8961" max="8961" width="4.28515625" style="147" customWidth="1"/>
    <col min="8962" max="8962" width="35.7109375" style="147" customWidth="1"/>
    <col min="8963" max="8963" width="40.5703125" style="147" customWidth="1"/>
    <col min="8964" max="9216" width="8.85546875" style="147"/>
    <col min="9217" max="9217" width="4.28515625" style="147" customWidth="1"/>
    <col min="9218" max="9218" width="35.7109375" style="147" customWidth="1"/>
    <col min="9219" max="9219" width="40.5703125" style="147" customWidth="1"/>
    <col min="9220" max="9472" width="8.85546875" style="147"/>
    <col min="9473" max="9473" width="4.28515625" style="147" customWidth="1"/>
    <col min="9474" max="9474" width="35.7109375" style="147" customWidth="1"/>
    <col min="9475" max="9475" width="40.5703125" style="147" customWidth="1"/>
    <col min="9476" max="9728" width="8.85546875" style="147"/>
    <col min="9729" max="9729" width="4.28515625" style="147" customWidth="1"/>
    <col min="9730" max="9730" width="35.7109375" style="147" customWidth="1"/>
    <col min="9731" max="9731" width="40.5703125" style="147" customWidth="1"/>
    <col min="9732" max="9984" width="8.85546875" style="147"/>
    <col min="9985" max="9985" width="4.28515625" style="147" customWidth="1"/>
    <col min="9986" max="9986" width="35.7109375" style="147" customWidth="1"/>
    <col min="9987" max="9987" width="40.5703125" style="147" customWidth="1"/>
    <col min="9988" max="10240" width="8.85546875" style="147"/>
    <col min="10241" max="10241" width="4.28515625" style="147" customWidth="1"/>
    <col min="10242" max="10242" width="35.7109375" style="147" customWidth="1"/>
    <col min="10243" max="10243" width="40.5703125" style="147" customWidth="1"/>
    <col min="10244" max="10496" width="8.85546875" style="147"/>
    <col min="10497" max="10497" width="4.28515625" style="147" customWidth="1"/>
    <col min="10498" max="10498" width="35.7109375" style="147" customWidth="1"/>
    <col min="10499" max="10499" width="40.5703125" style="147" customWidth="1"/>
    <col min="10500" max="10752" width="8.85546875" style="147"/>
    <col min="10753" max="10753" width="4.28515625" style="147" customWidth="1"/>
    <col min="10754" max="10754" width="35.7109375" style="147" customWidth="1"/>
    <col min="10755" max="10755" width="40.5703125" style="147" customWidth="1"/>
    <col min="10756" max="11008" width="8.85546875" style="147"/>
    <col min="11009" max="11009" width="4.28515625" style="147" customWidth="1"/>
    <col min="11010" max="11010" width="35.7109375" style="147" customWidth="1"/>
    <col min="11011" max="11011" width="40.5703125" style="147" customWidth="1"/>
    <col min="11012" max="11264" width="8.85546875" style="147"/>
    <col min="11265" max="11265" width="4.28515625" style="147" customWidth="1"/>
    <col min="11266" max="11266" width="35.7109375" style="147" customWidth="1"/>
    <col min="11267" max="11267" width="40.5703125" style="147" customWidth="1"/>
    <col min="11268" max="11520" width="8.85546875" style="147"/>
    <col min="11521" max="11521" width="4.28515625" style="147" customWidth="1"/>
    <col min="11522" max="11522" width="35.7109375" style="147" customWidth="1"/>
    <col min="11523" max="11523" width="40.5703125" style="147" customWidth="1"/>
    <col min="11524" max="11776" width="8.85546875" style="147"/>
    <col min="11777" max="11777" width="4.28515625" style="147" customWidth="1"/>
    <col min="11778" max="11778" width="35.7109375" style="147" customWidth="1"/>
    <col min="11779" max="11779" width="40.5703125" style="147" customWidth="1"/>
    <col min="11780" max="12032" width="8.85546875" style="147"/>
    <col min="12033" max="12033" width="4.28515625" style="147" customWidth="1"/>
    <col min="12034" max="12034" width="35.7109375" style="147" customWidth="1"/>
    <col min="12035" max="12035" width="40.5703125" style="147" customWidth="1"/>
    <col min="12036" max="12288" width="8.85546875" style="147"/>
    <col min="12289" max="12289" width="4.28515625" style="147" customWidth="1"/>
    <col min="12290" max="12290" width="35.7109375" style="147" customWidth="1"/>
    <col min="12291" max="12291" width="40.5703125" style="147" customWidth="1"/>
    <col min="12292" max="12544" width="8.85546875" style="147"/>
    <col min="12545" max="12545" width="4.28515625" style="147" customWidth="1"/>
    <col min="12546" max="12546" width="35.7109375" style="147" customWidth="1"/>
    <col min="12547" max="12547" width="40.5703125" style="147" customWidth="1"/>
    <col min="12548" max="12800" width="8.85546875" style="147"/>
    <col min="12801" max="12801" width="4.28515625" style="147" customWidth="1"/>
    <col min="12802" max="12802" width="35.7109375" style="147" customWidth="1"/>
    <col min="12803" max="12803" width="40.5703125" style="147" customWidth="1"/>
    <col min="12804" max="13056" width="8.85546875" style="147"/>
    <col min="13057" max="13057" width="4.28515625" style="147" customWidth="1"/>
    <col min="13058" max="13058" width="35.7109375" style="147" customWidth="1"/>
    <col min="13059" max="13059" width="40.5703125" style="147" customWidth="1"/>
    <col min="13060" max="13312" width="8.85546875" style="147"/>
    <col min="13313" max="13313" width="4.28515625" style="147" customWidth="1"/>
    <col min="13314" max="13314" width="35.7109375" style="147" customWidth="1"/>
    <col min="13315" max="13315" width="40.5703125" style="147" customWidth="1"/>
    <col min="13316" max="13568" width="8.85546875" style="147"/>
    <col min="13569" max="13569" width="4.28515625" style="147" customWidth="1"/>
    <col min="13570" max="13570" width="35.7109375" style="147" customWidth="1"/>
    <col min="13571" max="13571" width="40.5703125" style="147" customWidth="1"/>
    <col min="13572" max="13824" width="8.85546875" style="147"/>
    <col min="13825" max="13825" width="4.28515625" style="147" customWidth="1"/>
    <col min="13826" max="13826" width="35.7109375" style="147" customWidth="1"/>
    <col min="13827" max="13827" width="40.5703125" style="147" customWidth="1"/>
    <col min="13828" max="14080" width="8.85546875" style="147"/>
    <col min="14081" max="14081" width="4.28515625" style="147" customWidth="1"/>
    <col min="14082" max="14082" width="35.7109375" style="147" customWidth="1"/>
    <col min="14083" max="14083" width="40.5703125" style="147" customWidth="1"/>
    <col min="14084" max="14336" width="8.85546875" style="147"/>
    <col min="14337" max="14337" width="4.28515625" style="147" customWidth="1"/>
    <col min="14338" max="14338" width="35.7109375" style="147" customWidth="1"/>
    <col min="14339" max="14339" width="40.5703125" style="147" customWidth="1"/>
    <col min="14340" max="14592" width="8.85546875" style="147"/>
    <col min="14593" max="14593" width="4.28515625" style="147" customWidth="1"/>
    <col min="14594" max="14594" width="35.7109375" style="147" customWidth="1"/>
    <col min="14595" max="14595" width="40.5703125" style="147" customWidth="1"/>
    <col min="14596" max="14848" width="8.85546875" style="147"/>
    <col min="14849" max="14849" width="4.28515625" style="147" customWidth="1"/>
    <col min="14850" max="14850" width="35.7109375" style="147" customWidth="1"/>
    <col min="14851" max="14851" width="40.5703125" style="147" customWidth="1"/>
    <col min="14852" max="15104" width="8.85546875" style="147"/>
    <col min="15105" max="15105" width="4.28515625" style="147" customWidth="1"/>
    <col min="15106" max="15106" width="35.7109375" style="147" customWidth="1"/>
    <col min="15107" max="15107" width="40.5703125" style="147" customWidth="1"/>
    <col min="15108" max="15360" width="8.85546875" style="147"/>
    <col min="15361" max="15361" width="4.28515625" style="147" customWidth="1"/>
    <col min="15362" max="15362" width="35.7109375" style="147" customWidth="1"/>
    <col min="15363" max="15363" width="40.5703125" style="147" customWidth="1"/>
    <col min="15364" max="15616" width="8.85546875" style="147"/>
    <col min="15617" max="15617" width="4.28515625" style="147" customWidth="1"/>
    <col min="15618" max="15618" width="35.7109375" style="147" customWidth="1"/>
    <col min="15619" max="15619" width="40.5703125" style="147" customWidth="1"/>
    <col min="15620" max="15872" width="8.85546875" style="147"/>
    <col min="15873" max="15873" width="4.28515625" style="147" customWidth="1"/>
    <col min="15874" max="15874" width="35.7109375" style="147" customWidth="1"/>
    <col min="15875" max="15875" width="40.5703125" style="147" customWidth="1"/>
    <col min="15876" max="16128" width="8.85546875" style="147"/>
    <col min="16129" max="16129" width="4.28515625" style="147" customWidth="1"/>
    <col min="16130" max="16130" width="35.7109375" style="147" customWidth="1"/>
    <col min="16131" max="16131" width="40.5703125" style="147" customWidth="1"/>
    <col min="16132" max="16384" width="8.85546875" style="147"/>
  </cols>
  <sheetData>
    <row r="1" spans="1:47" ht="22.5" customHeight="1" x14ac:dyDescent="0.25">
      <c r="A1" s="144"/>
      <c r="B1" s="145"/>
      <c r="C1" s="146" t="s">
        <v>260</v>
      </c>
      <c r="D1" s="145"/>
      <c r="E1" s="145"/>
      <c r="F1" s="145"/>
      <c r="G1" s="145"/>
      <c r="H1" s="145"/>
      <c r="I1" s="145"/>
      <c r="J1" s="145"/>
      <c r="K1" s="145"/>
    </row>
    <row r="2" spans="1:47" ht="44.45" customHeight="1" x14ac:dyDescent="0.25">
      <c r="A2" s="144"/>
      <c r="B2" s="497" t="s">
        <v>296</v>
      </c>
      <c r="C2" s="497"/>
      <c r="D2" s="148"/>
      <c r="E2" s="148"/>
      <c r="F2" s="148"/>
      <c r="G2" s="148"/>
      <c r="H2" s="148"/>
      <c r="I2" s="148"/>
      <c r="J2" s="148"/>
      <c r="K2" s="148"/>
    </row>
    <row r="3" spans="1:47" s="150" customFormat="1" ht="310.5" customHeight="1" x14ac:dyDescent="0.25">
      <c r="A3" s="151" t="s">
        <v>267</v>
      </c>
      <c r="B3" s="141" t="s">
        <v>273</v>
      </c>
      <c r="C3" s="302" t="s">
        <v>325</v>
      </c>
      <c r="D3" s="149"/>
      <c r="E3" s="149"/>
      <c r="F3" s="149"/>
      <c r="G3" s="149"/>
      <c r="H3" s="149"/>
      <c r="I3" s="149"/>
      <c r="J3" s="149"/>
      <c r="K3" s="149"/>
    </row>
    <row r="4" spans="1:47" s="150" customFormat="1" ht="25.5" x14ac:dyDescent="0.25">
      <c r="A4" s="151" t="s">
        <v>268</v>
      </c>
      <c r="B4" s="141" t="s">
        <v>276</v>
      </c>
      <c r="C4" s="301" t="s">
        <v>318</v>
      </c>
      <c r="D4" s="149"/>
      <c r="E4" s="149"/>
      <c r="F4" s="149"/>
      <c r="G4" s="149"/>
      <c r="H4" s="149"/>
      <c r="I4" s="149"/>
      <c r="J4" s="149"/>
      <c r="K4" s="149"/>
    </row>
    <row r="5" spans="1:47" s="153" customFormat="1" ht="15" customHeight="1" x14ac:dyDescent="0.2">
      <c r="A5" s="151" t="s">
        <v>6</v>
      </c>
      <c r="B5" s="141"/>
      <c r="C5" s="374"/>
      <c r="D5" s="152"/>
      <c r="E5" s="152"/>
      <c r="F5" s="152"/>
      <c r="G5" s="152"/>
      <c r="H5" s="152"/>
      <c r="I5" s="152"/>
      <c r="J5" s="152"/>
      <c r="K5" s="152"/>
    </row>
    <row r="6" spans="1:47" s="153" customFormat="1" ht="15" customHeight="1" x14ac:dyDescent="0.2">
      <c r="A6" s="151" t="s">
        <v>7</v>
      </c>
      <c r="B6" s="141"/>
      <c r="C6" s="380"/>
      <c r="D6" s="152"/>
      <c r="E6" s="152"/>
      <c r="F6" s="152"/>
      <c r="G6" s="152"/>
      <c r="H6" s="152"/>
      <c r="I6" s="152"/>
      <c r="J6" s="152"/>
      <c r="K6" s="152"/>
    </row>
    <row r="7" spans="1:47" s="153" customFormat="1" ht="15" customHeight="1" x14ac:dyDescent="0.2">
      <c r="A7" s="151" t="s">
        <v>8</v>
      </c>
      <c r="B7" s="141"/>
      <c r="C7" s="380"/>
      <c r="D7" s="152"/>
      <c r="E7" s="152"/>
      <c r="F7" s="152"/>
      <c r="G7" s="152"/>
      <c r="H7" s="152"/>
      <c r="I7" s="152"/>
      <c r="J7" s="152"/>
      <c r="K7" s="152"/>
    </row>
    <row r="8" spans="1:47" s="153" customFormat="1" ht="15" customHeight="1" x14ac:dyDescent="0.2">
      <c r="A8" s="151" t="s">
        <v>14</v>
      </c>
      <c r="B8" s="141"/>
      <c r="C8" s="380"/>
      <c r="D8" s="152"/>
      <c r="E8" s="152"/>
      <c r="F8" s="152"/>
      <c r="G8" s="152"/>
      <c r="H8" s="152"/>
      <c r="I8" s="152"/>
      <c r="J8" s="152"/>
      <c r="K8" s="152"/>
    </row>
    <row r="9" spans="1:47" s="153" customFormat="1" ht="15" customHeight="1" x14ac:dyDescent="0.2">
      <c r="A9" s="151" t="s">
        <v>15</v>
      </c>
      <c r="B9" s="141"/>
      <c r="C9" s="375"/>
      <c r="D9" s="152"/>
      <c r="E9" s="152"/>
      <c r="F9" s="152"/>
      <c r="G9" s="152"/>
      <c r="H9" s="152"/>
      <c r="I9" s="152"/>
      <c r="J9" s="152"/>
      <c r="K9" s="152"/>
    </row>
    <row r="10" spans="1:47" ht="15.75" customHeight="1" x14ac:dyDescent="0.25">
      <c r="A10" s="151"/>
      <c r="B10" s="141" t="s">
        <v>274</v>
      </c>
      <c r="C10" s="163"/>
      <c r="D10" s="152"/>
      <c r="E10" s="152"/>
      <c r="F10" s="152"/>
      <c r="G10" s="152"/>
      <c r="H10" s="152"/>
      <c r="I10" s="152"/>
      <c r="J10" s="152"/>
      <c r="K10" s="152"/>
    </row>
    <row r="11" spans="1:47" s="150" customFormat="1" ht="51" x14ac:dyDescent="0.25">
      <c r="A11" s="164" t="s">
        <v>269</v>
      </c>
      <c r="B11" s="141" t="s">
        <v>280</v>
      </c>
      <c r="C11" s="163"/>
      <c r="D11" s="149"/>
      <c r="E11" s="149"/>
      <c r="F11" s="149"/>
      <c r="G11" s="149"/>
      <c r="H11" s="149"/>
      <c r="I11" s="149"/>
      <c r="J11" s="149"/>
      <c r="K11" s="149"/>
    </row>
    <row r="12" spans="1:47" x14ac:dyDescent="0.25">
      <c r="A12" s="154"/>
      <c r="B12" s="155" t="s">
        <v>275</v>
      </c>
      <c r="C12" s="156"/>
      <c r="D12" s="148"/>
      <c r="E12" s="148"/>
      <c r="F12" s="148"/>
      <c r="G12" s="148"/>
      <c r="H12" s="148"/>
      <c r="I12" s="148"/>
      <c r="J12" s="148"/>
      <c r="K12" s="148"/>
    </row>
    <row r="13" spans="1:47" x14ac:dyDescent="0.25">
      <c r="A13" s="154"/>
      <c r="B13" s="157"/>
      <c r="C13" s="158"/>
      <c r="D13" s="148"/>
      <c r="E13" s="148"/>
      <c r="F13" s="148"/>
      <c r="G13" s="148"/>
      <c r="H13" s="148"/>
      <c r="I13" s="148"/>
      <c r="J13" s="148"/>
      <c r="K13" s="148"/>
    </row>
    <row r="14" spans="1:47" x14ac:dyDescent="0.25">
      <c r="A14" s="154"/>
      <c r="B14" s="157"/>
      <c r="C14" s="157"/>
      <c r="D14" s="148"/>
      <c r="E14" s="148"/>
      <c r="F14" s="148"/>
      <c r="G14" s="148"/>
      <c r="H14" s="148"/>
      <c r="I14" s="148"/>
      <c r="J14" s="148"/>
      <c r="K14" s="148"/>
    </row>
    <row r="15" spans="1:47" s="152" customFormat="1" ht="34.5" customHeight="1" x14ac:dyDescent="0.2">
      <c r="A15" s="498" t="s">
        <v>278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  <c r="M15" s="498"/>
      <c r="N15" s="498"/>
      <c r="O15" s="498"/>
      <c r="P15" s="498"/>
      <c r="Q15" s="498"/>
      <c r="R15" s="498"/>
      <c r="S15" s="498"/>
      <c r="T15" s="498"/>
      <c r="U15" s="498"/>
      <c r="V15" s="498"/>
      <c r="W15" s="498"/>
      <c r="X15" s="498"/>
      <c r="Y15" s="498"/>
      <c r="Z15" s="498"/>
      <c r="AA15" s="498"/>
      <c r="AB15" s="498"/>
      <c r="AC15" s="498"/>
      <c r="AD15" s="498"/>
      <c r="AE15" s="498"/>
      <c r="AF15" s="498"/>
      <c r="AG15" s="498"/>
      <c r="AH15" s="498"/>
      <c r="AI15" s="498"/>
      <c r="AJ15" s="498"/>
      <c r="AK15" s="498"/>
      <c r="AL15" s="498"/>
      <c r="AM15" s="498"/>
      <c r="AN15" s="498"/>
      <c r="AO15" s="498"/>
      <c r="AP15" s="498"/>
      <c r="AQ15" s="498"/>
      <c r="AR15" s="498"/>
      <c r="AS15" s="498"/>
      <c r="AT15" s="498"/>
      <c r="AU15" s="159"/>
    </row>
    <row r="16" spans="1:47" x14ac:dyDescent="0.25">
      <c r="A16" s="144"/>
      <c r="B16" s="160"/>
      <c r="C16" s="160"/>
      <c r="D16" s="148"/>
      <c r="E16" s="148"/>
      <c r="F16" s="148"/>
      <c r="G16" s="148"/>
      <c r="H16" s="148"/>
      <c r="I16" s="148"/>
      <c r="J16" s="148"/>
      <c r="K16" s="148"/>
    </row>
    <row r="17" spans="1:11" x14ac:dyDescent="0.25">
      <c r="A17" s="144"/>
      <c r="B17" s="499" t="s">
        <v>279</v>
      </c>
      <c r="C17" s="499"/>
      <c r="D17" s="499"/>
      <c r="E17" s="499"/>
      <c r="F17" s="499"/>
      <c r="G17" s="499"/>
      <c r="H17" s="499"/>
      <c r="I17" s="499"/>
      <c r="J17" s="148"/>
      <c r="K17" s="148"/>
    </row>
    <row r="18" spans="1:11" x14ac:dyDescent="0.25">
      <c r="A18" s="144"/>
      <c r="B18" s="161"/>
      <c r="C18" s="162"/>
      <c r="D18" s="145"/>
      <c r="E18" s="145"/>
      <c r="F18" s="145"/>
      <c r="G18" s="145"/>
      <c r="H18" s="145"/>
      <c r="I18" s="145"/>
      <c r="J18" s="145"/>
      <c r="K18" s="145"/>
    </row>
  </sheetData>
  <mergeCells count="4">
    <mergeCell ref="B2:C2"/>
    <mergeCell ref="C5:C9"/>
    <mergeCell ref="A15:AT15"/>
    <mergeCell ref="B17:I17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2020-01-30T08:08:58Z</cp:lastPrinted>
  <dcterms:created xsi:type="dcterms:W3CDTF">2011-05-17T05:04:33Z</dcterms:created>
  <dcterms:modified xsi:type="dcterms:W3CDTF">2021-12-03T10:43:50Z</dcterms:modified>
</cp:coreProperties>
</file>